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0005"/>
  </bookViews>
  <sheets>
    <sheet name="Dug_po_spolu_30062017" sheetId="1" r:id="rId1"/>
  </sheets>
  <definedNames>
    <definedName name="_xlnm._FilterDatabase" localSheetId="0" hidden="1">Dug_po_spolu_30062017!$B$3:$M$26</definedName>
  </definedNames>
  <calcPr calcId="144525"/>
</workbook>
</file>

<file path=xl/calcChain.xml><?xml version="1.0" encoding="utf-8"?>
<calcChain xmlns="http://schemas.openxmlformats.org/spreadsheetml/2006/main">
  <c r="J26" i="1" l="1"/>
  <c r="G26" i="1"/>
  <c r="B26" i="1"/>
  <c r="M25" i="1"/>
  <c r="L25" i="1"/>
  <c r="K25" i="1"/>
  <c r="H25" i="1"/>
  <c r="F25" i="1"/>
  <c r="C25" i="1"/>
  <c r="M24" i="1"/>
  <c r="K24" i="1" s="1"/>
  <c r="L24" i="1"/>
  <c r="H24" i="1" s="1"/>
  <c r="F24" i="1"/>
  <c r="C24" i="1"/>
  <c r="M23" i="1"/>
  <c r="L23" i="1"/>
  <c r="K23" i="1"/>
  <c r="H23" i="1"/>
  <c r="F23" i="1"/>
  <c r="C23" i="1"/>
  <c r="M22" i="1"/>
  <c r="K22" i="1" s="1"/>
  <c r="L22" i="1"/>
  <c r="H22" i="1" s="1"/>
  <c r="F22" i="1"/>
  <c r="C22" i="1"/>
  <c r="M21" i="1"/>
  <c r="L21" i="1"/>
  <c r="K21" i="1"/>
  <c r="H21" i="1"/>
  <c r="F21" i="1"/>
  <c r="C21" i="1"/>
  <c r="M20" i="1"/>
  <c r="K20" i="1" s="1"/>
  <c r="L20" i="1"/>
  <c r="H20" i="1" s="1"/>
  <c r="F20" i="1"/>
  <c r="C20" i="1"/>
  <c r="M19" i="1"/>
  <c r="L19" i="1"/>
  <c r="K19" i="1"/>
  <c r="H19" i="1"/>
  <c r="F19" i="1"/>
  <c r="C19" i="1"/>
  <c r="M18" i="1"/>
  <c r="K18" i="1" s="1"/>
  <c r="L18" i="1"/>
  <c r="H18" i="1" s="1"/>
  <c r="F18" i="1"/>
  <c r="C18" i="1"/>
  <c r="M17" i="1"/>
  <c r="L17" i="1"/>
  <c r="K17" i="1"/>
  <c r="H17" i="1"/>
  <c r="F17" i="1"/>
  <c r="C17" i="1"/>
  <c r="M16" i="1"/>
  <c r="K16" i="1" s="1"/>
  <c r="L16" i="1"/>
  <c r="H16" i="1" s="1"/>
  <c r="F16" i="1"/>
  <c r="C16" i="1"/>
  <c r="M15" i="1"/>
  <c r="L15" i="1"/>
  <c r="K15" i="1"/>
  <c r="H15" i="1"/>
  <c r="F15" i="1"/>
  <c r="C15" i="1"/>
  <c r="M14" i="1"/>
  <c r="K14" i="1" s="1"/>
  <c r="L14" i="1"/>
  <c r="H14" i="1" s="1"/>
  <c r="F14" i="1"/>
  <c r="C14" i="1"/>
  <c r="M13" i="1"/>
  <c r="L13" i="1"/>
  <c r="K13" i="1"/>
  <c r="H13" i="1"/>
  <c r="F13" i="1"/>
  <c r="C13" i="1"/>
  <c r="M12" i="1"/>
  <c r="K12" i="1" s="1"/>
  <c r="L12" i="1"/>
  <c r="H12" i="1" s="1"/>
  <c r="F12" i="1"/>
  <c r="C12" i="1"/>
  <c r="M11" i="1"/>
  <c r="L11" i="1"/>
  <c r="K11" i="1"/>
  <c r="H11" i="1"/>
  <c r="F11" i="1"/>
  <c r="C11" i="1"/>
  <c r="M10" i="1"/>
  <c r="K10" i="1" s="1"/>
  <c r="L10" i="1"/>
  <c r="H10" i="1" s="1"/>
  <c r="F10" i="1"/>
  <c r="C10" i="1"/>
  <c r="M9" i="1"/>
  <c r="L9" i="1"/>
  <c r="K9" i="1"/>
  <c r="H9" i="1"/>
  <c r="F9" i="1"/>
  <c r="C9" i="1"/>
  <c r="M8" i="1"/>
  <c r="K8" i="1" s="1"/>
  <c r="L8" i="1"/>
  <c r="H8" i="1" s="1"/>
  <c r="F8" i="1"/>
  <c r="C8" i="1"/>
  <c r="M7" i="1"/>
  <c r="L7" i="1"/>
  <c r="K7" i="1"/>
  <c r="H7" i="1"/>
  <c r="F7" i="1"/>
  <c r="C7" i="1"/>
  <c r="M6" i="1"/>
  <c r="K6" i="1" s="1"/>
  <c r="L6" i="1"/>
  <c r="H6" i="1" s="1"/>
  <c r="F6" i="1"/>
  <c r="C6" i="1"/>
  <c r="M5" i="1"/>
  <c r="L5" i="1"/>
  <c r="K5" i="1"/>
  <c r="H5" i="1"/>
  <c r="F5" i="1"/>
  <c r="C5" i="1"/>
  <c r="L4" i="1"/>
  <c r="H4" i="1" s="1"/>
  <c r="E4" i="1"/>
  <c r="E26" i="1" s="1"/>
  <c r="B4" i="1"/>
  <c r="C4" i="1" s="1"/>
  <c r="L26" i="1" l="1"/>
  <c r="C26" i="1" s="1"/>
  <c r="F4" i="1"/>
  <c r="M4" i="1"/>
  <c r="H26" i="1" l="1"/>
  <c r="K4" i="1"/>
  <c r="M26" i="1"/>
  <c r="F26" i="1" l="1"/>
  <c r="K26" i="1"/>
</calcChain>
</file>

<file path=xl/sharedStrings.xml><?xml version="1.0" encoding="utf-8"?>
<sst xmlns="http://schemas.openxmlformats.org/spreadsheetml/2006/main" count="84" uniqueCount="56">
  <si>
    <t>Broj dužnika i iznos duga po županijama i prema rodnom kriteriju - stanje na dan 30.6.2017.</t>
  </si>
  <si>
    <t>Naziv županije</t>
  </si>
  <si>
    <t>Dužnici muškog spola</t>
  </si>
  <si>
    <t>Dužnici ženskog spola</t>
  </si>
  <si>
    <t>Blokirani građani ukupno</t>
  </si>
  <si>
    <t>Broj dužnika</t>
  </si>
  <si>
    <t>Udio u ukupnom broju blokiranih građana</t>
  </si>
  <si>
    <t>Rang</t>
  </si>
  <si>
    <t>Ukupni dug</t>
  </si>
  <si>
    <t>Udio u ukupnom dugu</t>
  </si>
  <si>
    <t>Ukupno dužnici</t>
  </si>
  <si>
    <t>Grad Zagreb</t>
  </si>
  <si>
    <t>1</t>
  </si>
  <si>
    <t>Splitsko-dalmatinska</t>
  </si>
  <si>
    <t>2</t>
  </si>
  <si>
    <t>3</t>
  </si>
  <si>
    <t>Zagrebačka</t>
  </si>
  <si>
    <t>Primorsko-goranska</t>
  </si>
  <si>
    <t>4</t>
  </si>
  <si>
    <t>6</t>
  </si>
  <si>
    <t>Osječko-baranjska</t>
  </si>
  <si>
    <t>5</t>
  </si>
  <si>
    <t>Istarska</t>
  </si>
  <si>
    <t>7</t>
  </si>
  <si>
    <t>Zadarska</t>
  </si>
  <si>
    <t>12</t>
  </si>
  <si>
    <t>Vukovarsko-srijemska</t>
  </si>
  <si>
    <t>8</t>
  </si>
  <si>
    <t>11</t>
  </si>
  <si>
    <t>Brodsko-posavska</t>
  </si>
  <si>
    <t>9</t>
  </si>
  <si>
    <t>10</t>
  </si>
  <si>
    <t>Varaždinska</t>
  </si>
  <si>
    <t>Sisačko-moslavačka</t>
  </si>
  <si>
    <t>Krapinsko-zagorska</t>
  </si>
  <si>
    <t>13</t>
  </si>
  <si>
    <t>Međimurska</t>
  </si>
  <si>
    <t>Šibensko-kninska</t>
  </si>
  <si>
    <t>14</t>
  </si>
  <si>
    <t>18</t>
  </si>
  <si>
    <t>Dubrovačko-neretvanska</t>
  </si>
  <si>
    <t>15</t>
  </si>
  <si>
    <t>16</t>
  </si>
  <si>
    <t>Bjelovarsko-bilogorska</t>
  </si>
  <si>
    <t>17</t>
  </si>
  <si>
    <t>Koprivničko-križevačka</t>
  </si>
  <si>
    <t>Karlovačka</t>
  </si>
  <si>
    <t>Virovitičko-podravska</t>
  </si>
  <si>
    <t>19</t>
  </si>
  <si>
    <t>Požeško-slavonska</t>
  </si>
  <si>
    <t>20</t>
  </si>
  <si>
    <t>21</t>
  </si>
  <si>
    <t>Ličko-senjska</t>
  </si>
  <si>
    <t>Sjedište izvan Hrvatske</t>
  </si>
  <si>
    <t>22</t>
  </si>
  <si>
    <t>Ukupno sve županije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</si>
</sst>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sz val="10"/>
      <color theme="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0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22"/>
      </left>
      <right style="thin">
        <color indexed="22"/>
      </right>
      <top style="thick">
        <color theme="0" tint="-0.49998474074526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1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vertical="center" wrapText="1"/>
    </xf>
    <xf numFmtId="3" fontId="5" fillId="0" borderId="9" xfId="1" applyNumberFormat="1" applyFont="1" applyFill="1" applyBorder="1" applyAlignment="1">
      <alignment horizontal="right" vertical="center" wrapText="1"/>
    </xf>
    <xf numFmtId="9" fontId="5" fillId="0" borderId="7" xfId="1" applyNumberFormat="1" applyFont="1" applyFill="1" applyBorder="1" applyAlignment="1">
      <alignment horizontal="right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right" vertical="center" wrapText="1"/>
    </xf>
    <xf numFmtId="9" fontId="5" fillId="0" borderId="5" xfId="1" applyNumberFormat="1" applyFont="1" applyFill="1" applyBorder="1" applyAlignment="1">
      <alignment horizontal="right" vertical="center" wrapText="1"/>
    </xf>
    <xf numFmtId="3" fontId="5" fillId="0" borderId="7" xfId="1" applyNumberFormat="1" applyFont="1" applyFill="1" applyBorder="1" applyAlignment="1">
      <alignment horizontal="right" vertical="center" wrapText="1"/>
    </xf>
    <xf numFmtId="0" fontId="5" fillId="0" borderId="11" xfId="1" applyFont="1" applyFill="1" applyBorder="1" applyAlignment="1">
      <alignment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3" fontId="5" fillId="0" borderId="12" xfId="1" applyNumberFormat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vertical="center" wrapText="1"/>
    </xf>
    <xf numFmtId="3" fontId="5" fillId="0" borderId="14" xfId="1" applyNumberFormat="1" applyFont="1" applyFill="1" applyBorder="1" applyAlignment="1">
      <alignment horizontal="right" vertical="center" wrapText="1"/>
    </xf>
    <xf numFmtId="3" fontId="5" fillId="0" borderId="13" xfId="1" applyNumberFormat="1" applyFont="1" applyFill="1" applyBorder="1" applyAlignment="1">
      <alignment horizontal="right" vertical="center" wrapText="1"/>
    </xf>
    <xf numFmtId="3" fontId="5" fillId="0" borderId="15" xfId="1" applyNumberFormat="1" applyFont="1" applyFill="1" applyBorder="1" applyAlignment="1">
      <alignment horizontal="right" vertical="center" wrapText="1"/>
    </xf>
    <xf numFmtId="9" fontId="5" fillId="0" borderId="16" xfId="1" applyNumberFormat="1" applyFont="1" applyFill="1" applyBorder="1" applyAlignment="1">
      <alignment horizontal="right" vertical="center" wrapText="1"/>
    </xf>
    <xf numFmtId="0" fontId="5" fillId="0" borderId="14" xfId="1" applyFont="1" applyFill="1" applyBorder="1" applyAlignment="1">
      <alignment vertical="center" wrapText="1"/>
    </xf>
    <xf numFmtId="9" fontId="5" fillId="0" borderId="17" xfId="1" applyNumberFormat="1" applyFont="1" applyFill="1" applyBorder="1" applyAlignment="1">
      <alignment horizontal="right" vertical="center" wrapText="1"/>
    </xf>
    <xf numFmtId="3" fontId="5" fillId="0" borderId="18" xfId="1" applyNumberFormat="1" applyFont="1" applyFill="1" applyBorder="1" applyAlignment="1">
      <alignment horizontal="right" vertical="center" wrapText="1"/>
    </xf>
    <xf numFmtId="9" fontId="5" fillId="0" borderId="10" xfId="1" applyNumberFormat="1" applyFont="1" applyFill="1" applyBorder="1" applyAlignment="1">
      <alignment horizontal="right" vertical="center" wrapText="1"/>
    </xf>
    <xf numFmtId="9" fontId="5" fillId="0" borderId="19" xfId="1" applyNumberFormat="1" applyFont="1" applyFill="1" applyBorder="1" applyAlignment="1">
      <alignment horizontal="right" vertical="center" wrapText="1"/>
    </xf>
    <xf numFmtId="9" fontId="5" fillId="0" borderId="20" xfId="1" applyNumberFormat="1" applyFont="1" applyFill="1" applyBorder="1" applyAlignment="1">
      <alignment horizontal="right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9" fontId="5" fillId="0" borderId="21" xfId="1" applyNumberFormat="1" applyFont="1" applyFill="1" applyBorder="1" applyAlignment="1">
      <alignment horizontal="right" vertical="center" wrapText="1"/>
    </xf>
    <xf numFmtId="9" fontId="5" fillId="0" borderId="2" xfId="1" applyNumberFormat="1" applyFont="1" applyFill="1" applyBorder="1" applyAlignment="1">
      <alignment horizontal="right" vertical="center" wrapText="1"/>
    </xf>
    <xf numFmtId="3" fontId="5" fillId="0" borderId="22" xfId="1" applyNumberFormat="1" applyFont="1" applyFill="1" applyBorder="1" applyAlignment="1">
      <alignment horizontal="right" vertical="center" wrapText="1"/>
    </xf>
    <xf numFmtId="3" fontId="5" fillId="0" borderId="5" xfId="1" applyNumberFormat="1" applyFont="1" applyFill="1" applyBorder="1" applyAlignment="1">
      <alignment horizontal="right" vertical="center" wrapText="1"/>
    </xf>
    <xf numFmtId="9" fontId="5" fillId="0" borderId="23" xfId="1" applyNumberFormat="1" applyFont="1" applyFill="1" applyBorder="1" applyAlignment="1">
      <alignment horizontal="right" vertical="center" wrapText="1"/>
    </xf>
    <xf numFmtId="3" fontId="5" fillId="0" borderId="24" xfId="1" applyNumberFormat="1" applyFont="1" applyFill="1" applyBorder="1" applyAlignment="1">
      <alignment horizontal="right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3" fontId="5" fillId="0" borderId="19" xfId="1" applyNumberFormat="1" applyFont="1" applyFill="1" applyBorder="1" applyAlignment="1">
      <alignment horizontal="right" vertical="center" wrapText="1"/>
    </xf>
    <xf numFmtId="9" fontId="5" fillId="0" borderId="15" xfId="1" applyNumberFormat="1" applyFont="1" applyFill="1" applyBorder="1" applyAlignment="1">
      <alignment horizontal="right" vertical="center" wrapText="1"/>
    </xf>
    <xf numFmtId="49" fontId="5" fillId="0" borderId="15" xfId="1" applyNumberFormat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vertical="center" wrapText="1"/>
    </xf>
    <xf numFmtId="3" fontId="8" fillId="4" borderId="23" xfId="0" applyNumberFormat="1" applyFont="1" applyFill="1" applyBorder="1" applyAlignment="1">
      <alignment vertical="center"/>
    </xf>
    <xf numFmtId="9" fontId="8" fillId="4" borderId="23" xfId="0" applyNumberFormat="1" applyFont="1" applyFill="1" applyBorder="1" applyAlignment="1">
      <alignment vertical="center"/>
    </xf>
    <xf numFmtId="3" fontId="1" fillId="0" borderId="0" xfId="0" applyNumberFormat="1" applyFont="1"/>
  </cellXfs>
  <cellStyles count="3">
    <cellStyle name="Normalno" xfId="0" builtinId="0"/>
    <cellStyle name="Obično_Blok. građ. - po Ž, G i O" xfId="2"/>
    <cellStyle name="Obično_List1_Građani2014 po spol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5" zoomScaleNormal="115" workbookViewId="0">
      <pane ySplit="3" topLeftCell="A4" activePane="bottomLeft" state="frozen"/>
      <selection pane="bottomLeft" activeCell="Q17" sqref="Q17"/>
    </sheetView>
  </sheetViews>
  <sheetFormatPr defaultRowHeight="12.75" x14ac:dyDescent="0.2"/>
  <cols>
    <col min="1" max="1" width="21.42578125" style="4" customWidth="1"/>
    <col min="2" max="2" width="7.5703125" style="4" bestFit="1" customWidth="1"/>
    <col min="3" max="3" width="12.28515625" style="4" customWidth="1"/>
    <col min="4" max="4" width="4.85546875" style="4" bestFit="1" customWidth="1"/>
    <col min="5" max="5" width="13.85546875" style="4" bestFit="1" customWidth="1"/>
    <col min="6" max="6" width="8.5703125" style="4" bestFit="1" customWidth="1"/>
    <col min="7" max="7" width="8.7109375" style="47" customWidth="1"/>
    <col min="8" max="8" width="12" style="47" customWidth="1"/>
    <col min="9" max="9" width="4.85546875" style="47" bestFit="1" customWidth="1"/>
    <col min="10" max="10" width="13.85546875" style="4" bestFit="1" customWidth="1"/>
    <col min="11" max="11" width="10" style="4" customWidth="1"/>
    <col min="12" max="12" width="9.140625" style="4"/>
    <col min="13" max="13" width="13.85546875" style="4" bestFit="1" customWidth="1"/>
    <col min="14" max="16384" width="9.140625" style="4"/>
  </cols>
  <sheetData>
    <row r="1" spans="1:13" ht="19.5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2"/>
      <c r="K1" s="2"/>
      <c r="L1" s="2"/>
      <c r="M1" s="2"/>
    </row>
    <row r="2" spans="1:13" ht="20.25" customHeight="1" x14ac:dyDescent="0.2">
      <c r="A2" s="5" t="s">
        <v>1</v>
      </c>
      <c r="B2" s="6" t="s">
        <v>2</v>
      </c>
      <c r="C2" s="7"/>
      <c r="D2" s="7"/>
      <c r="E2" s="7"/>
      <c r="F2" s="8"/>
      <c r="G2" s="6" t="s">
        <v>3</v>
      </c>
      <c r="H2" s="7"/>
      <c r="I2" s="7"/>
      <c r="J2" s="7"/>
      <c r="K2" s="8"/>
      <c r="L2" s="6" t="s">
        <v>4</v>
      </c>
      <c r="M2" s="8"/>
    </row>
    <row r="3" spans="1:13" ht="41.25" customHeight="1" thickBot="1" x14ac:dyDescent="0.25">
      <c r="A3" s="9"/>
      <c r="B3" s="10" t="s">
        <v>5</v>
      </c>
      <c r="C3" s="10" t="s">
        <v>6</v>
      </c>
      <c r="D3" s="10" t="s">
        <v>7</v>
      </c>
      <c r="E3" s="11" t="s">
        <v>8</v>
      </c>
      <c r="F3" s="10" t="s">
        <v>9</v>
      </c>
      <c r="G3" s="10" t="s">
        <v>5</v>
      </c>
      <c r="H3" s="10" t="s">
        <v>6</v>
      </c>
      <c r="I3" s="10" t="s">
        <v>7</v>
      </c>
      <c r="J3" s="11" t="s">
        <v>8</v>
      </c>
      <c r="K3" s="10" t="s">
        <v>9</v>
      </c>
      <c r="L3" s="10" t="s">
        <v>10</v>
      </c>
      <c r="M3" s="11" t="s">
        <v>8</v>
      </c>
    </row>
    <row r="4" spans="1:13" ht="15" customHeight="1" thickTop="1" thickBot="1" x14ac:dyDescent="0.25">
      <c r="A4" s="12" t="s">
        <v>11</v>
      </c>
      <c r="B4" s="13">
        <f>37143+51</f>
        <v>37194</v>
      </c>
      <c r="C4" s="14">
        <f t="shared" ref="C4:C26" si="0">B4/L4*100/100</f>
        <v>0.59972911090328618</v>
      </c>
      <c r="D4" s="15" t="s">
        <v>12</v>
      </c>
      <c r="E4" s="16">
        <f>8981808811.96+100692942</f>
        <v>9082501753.9599991</v>
      </c>
      <c r="F4" s="17">
        <f t="shared" ref="F4:F26" si="1">E4/M4*100/100</f>
        <v>0.74501004111672897</v>
      </c>
      <c r="G4" s="13">
        <v>24824</v>
      </c>
      <c r="H4" s="14">
        <f t="shared" ref="H4:H26" si="2">G4/L4*100/100</f>
        <v>0.40027088909671382</v>
      </c>
      <c r="I4" s="15" t="s">
        <v>12</v>
      </c>
      <c r="J4" s="16">
        <v>3108611456.1999998</v>
      </c>
      <c r="K4" s="17">
        <f t="shared" ref="K4:K26" si="3">J4/M4*100/100</f>
        <v>0.25498995888327097</v>
      </c>
      <c r="L4" s="18">
        <f t="shared" ref="L4:L25" si="4">B4+G4</f>
        <v>62018</v>
      </c>
      <c r="M4" s="18">
        <f t="shared" ref="M4:M25" si="5">E4+J4</f>
        <v>12191113210.16</v>
      </c>
    </row>
    <row r="5" spans="1:13" ht="15" customHeight="1" thickTop="1" x14ac:dyDescent="0.2">
      <c r="A5" s="19" t="s">
        <v>13</v>
      </c>
      <c r="B5" s="13">
        <v>20082</v>
      </c>
      <c r="C5" s="14">
        <f t="shared" si="0"/>
        <v>0.65260626543611078</v>
      </c>
      <c r="D5" s="20" t="s">
        <v>14</v>
      </c>
      <c r="E5" s="21">
        <v>3098460249.4699998</v>
      </c>
      <c r="F5" s="14">
        <f t="shared" si="1"/>
        <v>0.77224590241522006</v>
      </c>
      <c r="G5" s="13">
        <v>10690</v>
      </c>
      <c r="H5" s="14">
        <f t="shared" si="2"/>
        <v>0.34739373456388928</v>
      </c>
      <c r="I5" s="20" t="s">
        <v>15</v>
      </c>
      <c r="J5" s="21">
        <v>913811281.88999999</v>
      </c>
      <c r="K5" s="14">
        <f t="shared" si="3"/>
        <v>0.22775409758477999</v>
      </c>
      <c r="L5" s="18">
        <f t="shared" si="4"/>
        <v>30772</v>
      </c>
      <c r="M5" s="18">
        <f t="shared" si="5"/>
        <v>4012271531.3599997</v>
      </c>
    </row>
    <row r="6" spans="1:13" ht="15" customHeight="1" x14ac:dyDescent="0.2">
      <c r="A6" s="22" t="s">
        <v>16</v>
      </c>
      <c r="B6" s="13">
        <v>16037</v>
      </c>
      <c r="C6" s="14">
        <f t="shared" si="0"/>
        <v>0.61664167339562426</v>
      </c>
      <c r="D6" s="20" t="s">
        <v>15</v>
      </c>
      <c r="E6" s="23">
        <v>2955119160.8800001</v>
      </c>
      <c r="F6" s="14">
        <f t="shared" si="1"/>
        <v>0.75569171821622916</v>
      </c>
      <c r="G6" s="13">
        <v>9970</v>
      </c>
      <c r="H6" s="14">
        <f t="shared" si="2"/>
        <v>0.38335832660437574</v>
      </c>
      <c r="I6" s="20" t="s">
        <v>14</v>
      </c>
      <c r="J6" s="24">
        <v>955363235.11000001</v>
      </c>
      <c r="K6" s="14">
        <f t="shared" si="3"/>
        <v>0.24430828178377076</v>
      </c>
      <c r="L6" s="18">
        <f t="shared" si="4"/>
        <v>26007</v>
      </c>
      <c r="M6" s="18">
        <f t="shared" si="5"/>
        <v>3910482395.9900002</v>
      </c>
    </row>
    <row r="7" spans="1:13" ht="15" customHeight="1" x14ac:dyDescent="0.2">
      <c r="A7" s="22" t="s">
        <v>17</v>
      </c>
      <c r="B7" s="13">
        <v>12777</v>
      </c>
      <c r="C7" s="14">
        <f t="shared" si="0"/>
        <v>0.61880085238279736</v>
      </c>
      <c r="D7" s="20" t="s">
        <v>18</v>
      </c>
      <c r="E7" s="25">
        <v>1893610504.96</v>
      </c>
      <c r="F7" s="26">
        <f t="shared" si="1"/>
        <v>0.73158652319128681</v>
      </c>
      <c r="G7" s="13">
        <v>7871</v>
      </c>
      <c r="H7" s="14">
        <f t="shared" si="2"/>
        <v>0.38119914761720269</v>
      </c>
      <c r="I7" s="20" t="s">
        <v>19</v>
      </c>
      <c r="J7" s="24">
        <v>694751151.42999995</v>
      </c>
      <c r="K7" s="14">
        <f t="shared" si="3"/>
        <v>0.2684134768087133</v>
      </c>
      <c r="L7" s="18">
        <f t="shared" si="4"/>
        <v>20648</v>
      </c>
      <c r="M7" s="18">
        <f t="shared" si="5"/>
        <v>2588361656.3899999</v>
      </c>
    </row>
    <row r="8" spans="1:13" ht="15" customHeight="1" x14ac:dyDescent="0.2">
      <c r="A8" s="22" t="s">
        <v>20</v>
      </c>
      <c r="B8" s="13">
        <v>15664</v>
      </c>
      <c r="C8" s="14">
        <f t="shared" si="0"/>
        <v>0.61497389187703666</v>
      </c>
      <c r="D8" s="20" t="s">
        <v>21</v>
      </c>
      <c r="E8" s="24">
        <v>1808578638.4400001</v>
      </c>
      <c r="F8" s="26">
        <f t="shared" si="1"/>
        <v>0.7108630762651269</v>
      </c>
      <c r="G8" s="13">
        <v>9807</v>
      </c>
      <c r="H8" s="14">
        <f t="shared" si="2"/>
        <v>0.3850261081229634</v>
      </c>
      <c r="I8" s="20" t="s">
        <v>18</v>
      </c>
      <c r="J8" s="24">
        <v>735622486.67999995</v>
      </c>
      <c r="K8" s="14">
        <f t="shared" si="3"/>
        <v>0.28913692373487321</v>
      </c>
      <c r="L8" s="18">
        <f t="shared" si="4"/>
        <v>25471</v>
      </c>
      <c r="M8" s="18">
        <f t="shared" si="5"/>
        <v>2544201125.1199999</v>
      </c>
    </row>
    <row r="9" spans="1:13" ht="15" customHeight="1" thickBot="1" x14ac:dyDescent="0.25">
      <c r="A9" s="27" t="s">
        <v>22</v>
      </c>
      <c r="B9" s="13">
        <v>9004</v>
      </c>
      <c r="C9" s="14">
        <f t="shared" si="0"/>
        <v>0.62640879365521085</v>
      </c>
      <c r="D9" s="20" t="s">
        <v>19</v>
      </c>
      <c r="E9" s="24">
        <v>1377082604.7</v>
      </c>
      <c r="F9" s="28">
        <f t="shared" si="1"/>
        <v>0.66572990836964763</v>
      </c>
      <c r="G9" s="13">
        <v>5370</v>
      </c>
      <c r="H9" s="14">
        <f t="shared" si="2"/>
        <v>0.37359120634478921</v>
      </c>
      <c r="I9" s="20" t="s">
        <v>23</v>
      </c>
      <c r="J9" s="24">
        <v>691447871.98000002</v>
      </c>
      <c r="K9" s="14">
        <f t="shared" si="3"/>
        <v>0.33427009163035232</v>
      </c>
      <c r="L9" s="18">
        <f t="shared" si="4"/>
        <v>14374</v>
      </c>
      <c r="M9" s="18">
        <f t="shared" si="5"/>
        <v>2068530476.6800001</v>
      </c>
    </row>
    <row r="10" spans="1:13" ht="15" customHeight="1" thickTop="1" thickBot="1" x14ac:dyDescent="0.25">
      <c r="A10" s="12" t="s">
        <v>24</v>
      </c>
      <c r="B10" s="13">
        <v>7714</v>
      </c>
      <c r="C10" s="14">
        <f t="shared" si="0"/>
        <v>0.64444444444444438</v>
      </c>
      <c r="D10" s="20" t="s">
        <v>23</v>
      </c>
      <c r="E10" s="29">
        <v>1374625538.02</v>
      </c>
      <c r="F10" s="30">
        <f t="shared" si="1"/>
        <v>0.82212772739698048</v>
      </c>
      <c r="G10" s="13">
        <v>4256</v>
      </c>
      <c r="H10" s="14">
        <f t="shared" si="2"/>
        <v>0.35555555555555557</v>
      </c>
      <c r="I10" s="20" t="s">
        <v>25</v>
      </c>
      <c r="J10" s="24">
        <v>297408492.95999998</v>
      </c>
      <c r="K10" s="31">
        <f t="shared" si="3"/>
        <v>0.17787227260301941</v>
      </c>
      <c r="L10" s="18">
        <f t="shared" si="4"/>
        <v>11970</v>
      </c>
      <c r="M10" s="18">
        <f t="shared" si="5"/>
        <v>1672034030.98</v>
      </c>
    </row>
    <row r="11" spans="1:13" ht="15" customHeight="1" thickTop="1" x14ac:dyDescent="0.2">
      <c r="A11" s="19" t="s">
        <v>26</v>
      </c>
      <c r="B11" s="13">
        <v>8888</v>
      </c>
      <c r="C11" s="14">
        <f t="shared" si="0"/>
        <v>0.63458517778095103</v>
      </c>
      <c r="D11" s="20" t="s">
        <v>27</v>
      </c>
      <c r="E11" s="23">
        <v>952170030.71000004</v>
      </c>
      <c r="F11" s="32">
        <f t="shared" si="1"/>
        <v>0.74690428020178712</v>
      </c>
      <c r="G11" s="13">
        <v>5118</v>
      </c>
      <c r="H11" s="14">
        <f t="shared" si="2"/>
        <v>0.36541482221904897</v>
      </c>
      <c r="I11" s="20" t="s">
        <v>28</v>
      </c>
      <c r="J11" s="24">
        <v>322651999.30000001</v>
      </c>
      <c r="K11" s="14">
        <f t="shared" si="3"/>
        <v>0.25309571979821299</v>
      </c>
      <c r="L11" s="18">
        <f t="shared" si="4"/>
        <v>14006</v>
      </c>
      <c r="M11" s="18">
        <f t="shared" si="5"/>
        <v>1274822030.01</v>
      </c>
    </row>
    <row r="12" spans="1:13" ht="15" customHeight="1" x14ac:dyDescent="0.2">
      <c r="A12" s="22" t="s">
        <v>29</v>
      </c>
      <c r="B12" s="13">
        <v>7794</v>
      </c>
      <c r="C12" s="14">
        <f t="shared" si="0"/>
        <v>0.63536316947909022</v>
      </c>
      <c r="D12" s="33" t="s">
        <v>30</v>
      </c>
      <c r="E12" s="23">
        <v>930160534.60000002</v>
      </c>
      <c r="F12" s="34">
        <f t="shared" si="1"/>
        <v>0.72903017928329306</v>
      </c>
      <c r="G12" s="13">
        <v>4473</v>
      </c>
      <c r="H12" s="14">
        <f t="shared" si="2"/>
        <v>0.36463683052090978</v>
      </c>
      <c r="I12" s="20" t="s">
        <v>31</v>
      </c>
      <c r="J12" s="24">
        <v>345727022.63999999</v>
      </c>
      <c r="K12" s="14">
        <f t="shared" si="3"/>
        <v>0.27096982071670694</v>
      </c>
      <c r="L12" s="18">
        <f t="shared" si="4"/>
        <v>12267</v>
      </c>
      <c r="M12" s="18">
        <f t="shared" si="5"/>
        <v>1275887557.24</v>
      </c>
    </row>
    <row r="13" spans="1:13" ht="15" customHeight="1" x14ac:dyDescent="0.2">
      <c r="A13" s="22" t="s">
        <v>32</v>
      </c>
      <c r="B13" s="13">
        <v>7282</v>
      </c>
      <c r="C13" s="14">
        <f t="shared" si="0"/>
        <v>0.61764206955046652</v>
      </c>
      <c r="D13" s="20" t="s">
        <v>31</v>
      </c>
      <c r="E13" s="21">
        <v>922851934.36000001</v>
      </c>
      <c r="F13" s="26">
        <f t="shared" si="1"/>
        <v>0.66845826129783636</v>
      </c>
      <c r="G13" s="13">
        <v>4508</v>
      </c>
      <c r="H13" s="14">
        <f t="shared" si="2"/>
        <v>0.38235793044953348</v>
      </c>
      <c r="I13" s="20" t="s">
        <v>27</v>
      </c>
      <c r="J13" s="24">
        <v>457715840.45999998</v>
      </c>
      <c r="K13" s="14">
        <f t="shared" si="3"/>
        <v>0.33154173870216369</v>
      </c>
      <c r="L13" s="18">
        <f t="shared" si="4"/>
        <v>11790</v>
      </c>
      <c r="M13" s="18">
        <f t="shared" si="5"/>
        <v>1380567774.8199999</v>
      </c>
    </row>
    <row r="14" spans="1:13" ht="15" customHeight="1" x14ac:dyDescent="0.2">
      <c r="A14" s="22" t="s">
        <v>33</v>
      </c>
      <c r="B14" s="13">
        <v>9731</v>
      </c>
      <c r="C14" s="14">
        <f t="shared" si="0"/>
        <v>0.6080734862213335</v>
      </c>
      <c r="D14" s="20" t="s">
        <v>28</v>
      </c>
      <c r="E14" s="24">
        <v>822168062.16999996</v>
      </c>
      <c r="F14" s="26">
        <f t="shared" si="1"/>
        <v>0.70073851952184951</v>
      </c>
      <c r="G14" s="13">
        <v>6272</v>
      </c>
      <c r="H14" s="14">
        <f t="shared" si="2"/>
        <v>0.39192651377866655</v>
      </c>
      <c r="I14" s="20" t="s">
        <v>30</v>
      </c>
      <c r="J14" s="24">
        <v>351119889.42000002</v>
      </c>
      <c r="K14" s="14">
        <f t="shared" si="3"/>
        <v>0.29926148047815054</v>
      </c>
      <c r="L14" s="18">
        <f t="shared" si="4"/>
        <v>16003</v>
      </c>
      <c r="M14" s="18">
        <f t="shared" si="5"/>
        <v>1173287951.5899999</v>
      </c>
    </row>
    <row r="15" spans="1:13" ht="15" customHeight="1" thickBot="1" x14ac:dyDescent="0.25">
      <c r="A15" s="27" t="s">
        <v>34</v>
      </c>
      <c r="B15" s="13">
        <v>5663</v>
      </c>
      <c r="C15" s="14">
        <f t="shared" si="0"/>
        <v>0.64090086011770031</v>
      </c>
      <c r="D15" s="20" t="s">
        <v>25</v>
      </c>
      <c r="E15" s="24">
        <v>708392552.59000003</v>
      </c>
      <c r="F15" s="26">
        <f t="shared" si="1"/>
        <v>0.71356430086024103</v>
      </c>
      <c r="G15" s="13">
        <v>3173</v>
      </c>
      <c r="H15" s="14">
        <f t="shared" si="2"/>
        <v>0.35909913988229969</v>
      </c>
      <c r="I15" s="20" t="s">
        <v>35</v>
      </c>
      <c r="J15" s="24">
        <v>284359679.74000001</v>
      </c>
      <c r="K15" s="35">
        <f t="shared" si="3"/>
        <v>0.28643569913975897</v>
      </c>
      <c r="L15" s="18">
        <f t="shared" si="4"/>
        <v>8836</v>
      </c>
      <c r="M15" s="18">
        <f t="shared" si="5"/>
        <v>992752232.33000004</v>
      </c>
    </row>
    <row r="16" spans="1:13" ht="15" customHeight="1" thickTop="1" thickBot="1" x14ac:dyDescent="0.25">
      <c r="A16" s="12" t="s">
        <v>36</v>
      </c>
      <c r="B16" s="13">
        <v>5022</v>
      </c>
      <c r="C16" s="14">
        <f t="shared" si="0"/>
        <v>0.61461265450985192</v>
      </c>
      <c r="D16" s="20" t="s">
        <v>35</v>
      </c>
      <c r="E16" s="24">
        <v>706229082.65999997</v>
      </c>
      <c r="F16" s="31">
        <f t="shared" si="1"/>
        <v>0.49636760670446245</v>
      </c>
      <c r="G16" s="36">
        <v>3149</v>
      </c>
      <c r="H16" s="14">
        <f t="shared" si="2"/>
        <v>0.38538734549014803</v>
      </c>
      <c r="I16" s="20" t="s">
        <v>21</v>
      </c>
      <c r="J16" s="29">
        <v>716565380.79999995</v>
      </c>
      <c r="K16" s="30">
        <f t="shared" si="3"/>
        <v>0.50363239329553744</v>
      </c>
      <c r="L16" s="37">
        <f t="shared" si="4"/>
        <v>8171</v>
      </c>
      <c r="M16" s="18">
        <f t="shared" si="5"/>
        <v>1422794463.46</v>
      </c>
    </row>
    <row r="17" spans="1:13" ht="15" customHeight="1" thickTop="1" x14ac:dyDescent="0.2">
      <c r="A17" s="19" t="s">
        <v>37</v>
      </c>
      <c r="B17" s="13">
        <v>4792</v>
      </c>
      <c r="C17" s="14">
        <f t="shared" si="0"/>
        <v>0.64038487237738873</v>
      </c>
      <c r="D17" s="20" t="s">
        <v>38</v>
      </c>
      <c r="E17" s="24">
        <v>680117789.91999996</v>
      </c>
      <c r="F17" s="26">
        <f t="shared" si="1"/>
        <v>0.7918157457021856</v>
      </c>
      <c r="G17" s="13">
        <v>2691</v>
      </c>
      <c r="H17" s="14">
        <f t="shared" si="2"/>
        <v>0.35961512762261127</v>
      </c>
      <c r="I17" s="20" t="s">
        <v>39</v>
      </c>
      <c r="J17" s="24">
        <v>178816619.52000001</v>
      </c>
      <c r="K17" s="38">
        <f t="shared" si="3"/>
        <v>0.20818425429781443</v>
      </c>
      <c r="L17" s="18">
        <f t="shared" si="4"/>
        <v>7483</v>
      </c>
      <c r="M17" s="18">
        <f t="shared" si="5"/>
        <v>858934409.43999994</v>
      </c>
    </row>
    <row r="18" spans="1:13" ht="15" customHeight="1" x14ac:dyDescent="0.2">
      <c r="A18" s="22" t="s">
        <v>40</v>
      </c>
      <c r="B18" s="13">
        <v>4367</v>
      </c>
      <c r="C18" s="14">
        <f t="shared" si="0"/>
        <v>0.64079236977256049</v>
      </c>
      <c r="D18" s="20" t="s">
        <v>41</v>
      </c>
      <c r="E18" s="24">
        <v>669571070.51999998</v>
      </c>
      <c r="F18" s="26">
        <f t="shared" si="1"/>
        <v>0.74829657771511604</v>
      </c>
      <c r="G18" s="13">
        <v>2448</v>
      </c>
      <c r="H18" s="14">
        <f t="shared" si="2"/>
        <v>0.35920763022743946</v>
      </c>
      <c r="I18" s="20" t="s">
        <v>42</v>
      </c>
      <c r="J18" s="24">
        <v>225222638.90000001</v>
      </c>
      <c r="K18" s="14">
        <f t="shared" si="3"/>
        <v>0.25170342228488396</v>
      </c>
      <c r="L18" s="18">
        <f t="shared" si="4"/>
        <v>6815</v>
      </c>
      <c r="M18" s="18">
        <f t="shared" si="5"/>
        <v>894793709.41999996</v>
      </c>
    </row>
    <row r="19" spans="1:13" ht="15" customHeight="1" thickBot="1" x14ac:dyDescent="0.25">
      <c r="A19" s="27" t="s">
        <v>43</v>
      </c>
      <c r="B19" s="13">
        <v>6664</v>
      </c>
      <c r="C19" s="35">
        <f t="shared" si="0"/>
        <v>0.63800861656294883</v>
      </c>
      <c r="D19" s="20" t="s">
        <v>42</v>
      </c>
      <c r="E19" s="24">
        <v>668552311.01999998</v>
      </c>
      <c r="F19" s="26">
        <f t="shared" si="1"/>
        <v>0.7681821916226993</v>
      </c>
      <c r="G19" s="13">
        <v>3781</v>
      </c>
      <c r="H19" s="14">
        <f t="shared" si="2"/>
        <v>0.36199138343705123</v>
      </c>
      <c r="I19" s="20" t="s">
        <v>44</v>
      </c>
      <c r="J19" s="24">
        <v>201752049.47</v>
      </c>
      <c r="K19" s="14">
        <f t="shared" si="3"/>
        <v>0.23181780837730068</v>
      </c>
      <c r="L19" s="18">
        <f t="shared" si="4"/>
        <v>10445</v>
      </c>
      <c r="M19" s="18">
        <f t="shared" si="5"/>
        <v>870304360.49000001</v>
      </c>
    </row>
    <row r="20" spans="1:13" ht="15" customHeight="1" thickTop="1" thickBot="1" x14ac:dyDescent="0.25">
      <c r="A20" s="12" t="s">
        <v>45</v>
      </c>
      <c r="B20" s="39">
        <v>6548</v>
      </c>
      <c r="C20" s="31">
        <f t="shared" si="0"/>
        <v>0.5919898743332429</v>
      </c>
      <c r="D20" s="40" t="s">
        <v>44</v>
      </c>
      <c r="E20" s="24">
        <v>581722900.57000005</v>
      </c>
      <c r="F20" s="26">
        <f t="shared" si="1"/>
        <v>0.70421530108754926</v>
      </c>
      <c r="G20" s="13">
        <v>4513</v>
      </c>
      <c r="H20" s="30">
        <f t="shared" si="2"/>
        <v>0.4080101256667571</v>
      </c>
      <c r="I20" s="20" t="s">
        <v>41</v>
      </c>
      <c r="J20" s="24">
        <v>244335408.12</v>
      </c>
      <c r="K20" s="14">
        <f t="shared" si="3"/>
        <v>0.29578469891245079</v>
      </c>
      <c r="L20" s="18">
        <f t="shared" si="4"/>
        <v>11061</v>
      </c>
      <c r="M20" s="18">
        <f t="shared" si="5"/>
        <v>826058308.69000006</v>
      </c>
    </row>
    <row r="21" spans="1:13" ht="15" customHeight="1" thickTop="1" x14ac:dyDescent="0.2">
      <c r="A21" s="19" t="s">
        <v>46</v>
      </c>
      <c r="B21" s="13">
        <v>5508</v>
      </c>
      <c r="C21" s="38">
        <f t="shared" si="0"/>
        <v>0.6171428571428571</v>
      </c>
      <c r="D21" s="20" t="s">
        <v>39</v>
      </c>
      <c r="E21" s="24">
        <v>524287776.98000002</v>
      </c>
      <c r="F21" s="26">
        <f t="shared" si="1"/>
        <v>0.68044279945157138</v>
      </c>
      <c r="G21" s="13">
        <v>3417</v>
      </c>
      <c r="H21" s="14">
        <f t="shared" si="2"/>
        <v>0.38285714285714284</v>
      </c>
      <c r="I21" s="20" t="s">
        <v>38</v>
      </c>
      <c r="J21" s="24">
        <v>246221922.59</v>
      </c>
      <c r="K21" s="14">
        <f t="shared" si="3"/>
        <v>0.31955720054842862</v>
      </c>
      <c r="L21" s="18">
        <f t="shared" si="4"/>
        <v>8925</v>
      </c>
      <c r="M21" s="18">
        <f t="shared" si="5"/>
        <v>770509699.57000005</v>
      </c>
    </row>
    <row r="22" spans="1:13" ht="15" customHeight="1" thickBot="1" x14ac:dyDescent="0.25">
      <c r="A22" s="27" t="s">
        <v>47</v>
      </c>
      <c r="B22" s="13">
        <v>4764</v>
      </c>
      <c r="C22" s="14">
        <f t="shared" si="0"/>
        <v>0.63630292507012154</v>
      </c>
      <c r="D22" s="20" t="s">
        <v>48</v>
      </c>
      <c r="E22" s="24">
        <v>520717616.85000002</v>
      </c>
      <c r="F22" s="26">
        <f t="shared" si="1"/>
        <v>0.80213143494726902</v>
      </c>
      <c r="G22" s="13">
        <v>2723</v>
      </c>
      <c r="H22" s="14">
        <f t="shared" si="2"/>
        <v>0.36369707492987841</v>
      </c>
      <c r="I22" s="20" t="s">
        <v>48</v>
      </c>
      <c r="J22" s="24">
        <v>128449831.48</v>
      </c>
      <c r="K22" s="14">
        <f t="shared" si="3"/>
        <v>0.19786856505273101</v>
      </c>
      <c r="L22" s="18">
        <f t="shared" si="4"/>
        <v>7487</v>
      </c>
      <c r="M22" s="18">
        <f t="shared" si="5"/>
        <v>649167448.33000004</v>
      </c>
    </row>
    <row r="23" spans="1:13" ht="15" customHeight="1" thickTop="1" thickBot="1" x14ac:dyDescent="0.25">
      <c r="A23" s="12" t="s">
        <v>49</v>
      </c>
      <c r="B23" s="13">
        <v>3609</v>
      </c>
      <c r="C23" s="30">
        <f t="shared" si="0"/>
        <v>0.65677888989990896</v>
      </c>
      <c r="D23" s="20" t="s">
        <v>50</v>
      </c>
      <c r="E23" s="23">
        <v>341307787.07999998</v>
      </c>
      <c r="F23" s="26">
        <f t="shared" si="1"/>
        <v>0.79757973133092552</v>
      </c>
      <c r="G23" s="13">
        <v>1886</v>
      </c>
      <c r="H23" s="31">
        <f t="shared" si="2"/>
        <v>0.34322111010009093</v>
      </c>
      <c r="I23" s="20" t="s">
        <v>51</v>
      </c>
      <c r="J23" s="41">
        <v>86621576.810000002</v>
      </c>
      <c r="K23" s="14">
        <f t="shared" si="3"/>
        <v>0.20242026866907467</v>
      </c>
      <c r="L23" s="18">
        <f t="shared" si="4"/>
        <v>5495</v>
      </c>
      <c r="M23" s="18">
        <f t="shared" si="5"/>
        <v>427929363.88999999</v>
      </c>
    </row>
    <row r="24" spans="1:13" ht="15" customHeight="1" thickTop="1" thickBot="1" x14ac:dyDescent="0.25">
      <c r="A24" s="12" t="s">
        <v>52</v>
      </c>
      <c r="B24" s="13">
        <v>1903</v>
      </c>
      <c r="C24" s="30">
        <f t="shared" si="0"/>
        <v>0.66076388888888882</v>
      </c>
      <c r="D24" s="33" t="s">
        <v>51</v>
      </c>
      <c r="E24" s="41">
        <v>175067884.34999999</v>
      </c>
      <c r="F24" s="34">
        <f t="shared" si="1"/>
        <v>0.63111096282990597</v>
      </c>
      <c r="G24" s="13">
        <v>977</v>
      </c>
      <c r="H24" s="31">
        <f t="shared" si="2"/>
        <v>0.33923611111111113</v>
      </c>
      <c r="I24" s="20" t="s">
        <v>50</v>
      </c>
      <c r="J24" s="24">
        <v>102328476.45</v>
      </c>
      <c r="K24" s="14">
        <f t="shared" si="3"/>
        <v>0.36888903717009397</v>
      </c>
      <c r="L24" s="18">
        <f t="shared" si="4"/>
        <v>2880</v>
      </c>
      <c r="M24" s="18">
        <f t="shared" si="5"/>
        <v>277396360.80000001</v>
      </c>
    </row>
    <row r="25" spans="1:13" ht="15" customHeight="1" thickTop="1" x14ac:dyDescent="0.2">
      <c r="A25" s="19" t="s">
        <v>53</v>
      </c>
      <c r="B25" s="13">
        <v>1352</v>
      </c>
      <c r="C25" s="42">
        <f t="shared" si="0"/>
        <v>0.64844124700239814</v>
      </c>
      <c r="D25" s="43" t="s">
        <v>54</v>
      </c>
      <c r="E25" s="21">
        <v>60516415.619999997</v>
      </c>
      <c r="F25" s="42">
        <f t="shared" si="1"/>
        <v>0.6357345315819547</v>
      </c>
      <c r="G25" s="13">
        <v>733</v>
      </c>
      <c r="H25" s="42">
        <f t="shared" si="2"/>
        <v>0.35155875299760192</v>
      </c>
      <c r="I25" s="43" t="s">
        <v>54</v>
      </c>
      <c r="J25" s="24">
        <v>34674914.43</v>
      </c>
      <c r="K25" s="42">
        <f t="shared" si="3"/>
        <v>0.3642654684180453</v>
      </c>
      <c r="L25" s="25">
        <f t="shared" si="4"/>
        <v>2085</v>
      </c>
      <c r="M25" s="25">
        <f t="shared" si="5"/>
        <v>95191330.049999997</v>
      </c>
    </row>
    <row r="26" spans="1:13" ht="15" customHeight="1" x14ac:dyDescent="0.2">
      <c r="A26" s="44" t="s">
        <v>55</v>
      </c>
      <c r="B26" s="45">
        <f>SUM(B4:B25)</f>
        <v>202359</v>
      </c>
      <c r="C26" s="46">
        <f t="shared" si="0"/>
        <v>0.62262583497687751</v>
      </c>
      <c r="D26" s="45"/>
      <c r="E26" s="45">
        <f>SUM(E4:E25)</f>
        <v>30853812200.429989</v>
      </c>
      <c r="F26" s="46">
        <f t="shared" si="1"/>
        <v>0.7315249036671766</v>
      </c>
      <c r="G26" s="45">
        <f>SUM(G4:G25)</f>
        <v>122650</v>
      </c>
      <c r="H26" s="46">
        <f t="shared" si="2"/>
        <v>0.37737416502312243</v>
      </c>
      <c r="I26" s="45"/>
      <c r="J26" s="45">
        <f>SUM(J4:J25)</f>
        <v>11323579226.380001</v>
      </c>
      <c r="K26" s="46">
        <f t="shared" si="3"/>
        <v>0.26847509633282307</v>
      </c>
      <c r="L26" s="45">
        <f>SUM(L4:L25)</f>
        <v>325009</v>
      </c>
      <c r="M26" s="45">
        <f>SUM(M4:M25)</f>
        <v>42177391426.810005</v>
      </c>
    </row>
  </sheetData>
  <autoFilter ref="B3:M26"/>
  <mergeCells count="4">
    <mergeCell ref="A2:A3"/>
    <mergeCell ref="B2:F2"/>
    <mergeCell ref="G2:K2"/>
    <mergeCell ref="L2:M2"/>
  </mergeCells>
  <pageMargins left="0.41" right="0.2" top="0.98425196850393704" bottom="0.98425196850393704" header="0.51181102362204722" footer="0.51181102362204722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Dug_po_spolu_30062017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Todorić</dc:creator>
  <cp:lastModifiedBy>Andreja Todorić</cp:lastModifiedBy>
  <dcterms:created xsi:type="dcterms:W3CDTF">2017-08-29T12:51:25Z</dcterms:created>
  <dcterms:modified xsi:type="dcterms:W3CDTF">2017-08-29T12:52:42Z</dcterms:modified>
</cp:coreProperties>
</file>