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22995" windowHeight="8985" tabRatio="849"/>
  </bookViews>
  <sheets>
    <sheet name="Tablica 1" sheetId="14" r:id="rId1"/>
    <sheet name="Grafikon 1_poduzetnici" sheetId="4" r:id="rId2"/>
    <sheet name="Grafikon 2. proračuni" sheetId="6" r:id="rId3"/>
    <sheet name="Grafikon 3. neprofitni" sheetId="7" r:id="rId4"/>
  </sheets>
  <definedNames>
    <definedName name="PODACI" localSheetId="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C14" i="14" l="1"/>
  <c r="C26" i="14" l="1"/>
  <c r="L4" i="6" l="1"/>
  <c r="O4" i="7"/>
  <c r="L5" i="6"/>
  <c r="O8" i="6" l="1"/>
  <c r="L8" i="6"/>
  <c r="I8" i="6"/>
  <c r="O7" i="6"/>
  <c r="L7" i="6"/>
  <c r="I7" i="6"/>
  <c r="O6" i="6"/>
  <c r="L6" i="6"/>
  <c r="I6" i="6"/>
  <c r="O5" i="6"/>
  <c r="I5" i="6"/>
  <c r="O4" i="6"/>
  <c r="I4" i="6" l="1"/>
  <c r="B7" i="14" l="1"/>
  <c r="J7" i="14" s="1"/>
  <c r="B6" i="14"/>
  <c r="J6" i="14" s="1"/>
  <c r="C7" i="14"/>
  <c r="C6" i="14"/>
  <c r="B4" i="4" l="1"/>
  <c r="I4" i="4" s="1"/>
  <c r="O4" i="4"/>
  <c r="L4" i="4" l="1"/>
  <c r="I5" i="4"/>
  <c r="L5" i="4"/>
  <c r="O5" i="4"/>
  <c r="I6" i="4"/>
  <c r="L6" i="4"/>
  <c r="O6" i="4"/>
  <c r="I7" i="4"/>
  <c r="L7" i="4"/>
  <c r="O7" i="4"/>
  <c r="I8" i="4"/>
  <c r="L8" i="4"/>
  <c r="O8" i="4"/>
  <c r="C8" i="14" l="1"/>
  <c r="C9" i="14"/>
  <c r="C10" i="14"/>
  <c r="C11" i="14"/>
  <c r="C12" i="14"/>
  <c r="C13" i="14"/>
  <c r="C15" i="14"/>
  <c r="C16" i="14"/>
  <c r="C17" i="14"/>
  <c r="C18" i="14"/>
  <c r="C19" i="14"/>
  <c r="C20" i="14"/>
  <c r="C21" i="14"/>
  <c r="C22" i="14"/>
  <c r="C23" i="14"/>
  <c r="C24" i="14"/>
  <c r="C25" i="14"/>
  <c r="O8" i="7" l="1"/>
  <c r="O7" i="7"/>
  <c r="O6" i="7"/>
  <c r="O5" i="7"/>
  <c r="I4" i="7" l="1"/>
  <c r="I6" i="7"/>
  <c r="I8" i="7"/>
  <c r="L4" i="7"/>
  <c r="L5" i="7"/>
  <c r="L6" i="7"/>
  <c r="L7" i="7"/>
  <c r="L8" i="7"/>
  <c r="I5" i="7"/>
  <c r="I7" i="7"/>
  <c r="O27" i="14" l="1"/>
  <c r="N27" i="14"/>
  <c r="L27" i="14"/>
  <c r="K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J8" i="14" s="1"/>
  <c r="C27" i="14" l="1"/>
  <c r="P10" i="14"/>
  <c r="P14" i="14"/>
  <c r="P18" i="14"/>
  <c r="P22" i="14"/>
  <c r="P26" i="14"/>
  <c r="P7" i="14"/>
  <c r="P11" i="14"/>
  <c r="P15" i="14"/>
  <c r="P19" i="14"/>
  <c r="P23" i="14"/>
  <c r="P8" i="14"/>
  <c r="P12" i="14"/>
  <c r="P16" i="14"/>
  <c r="P20" i="14"/>
  <c r="P24" i="14"/>
  <c r="P9" i="14"/>
  <c r="P13" i="14"/>
  <c r="P17" i="14"/>
  <c r="P21" i="14"/>
  <c r="P25" i="14"/>
  <c r="J23" i="14"/>
  <c r="J21" i="14"/>
  <c r="J19" i="14"/>
  <c r="J17" i="14"/>
  <c r="J25" i="14"/>
  <c r="J9" i="14"/>
  <c r="J11" i="14"/>
  <c r="J13" i="14"/>
  <c r="J15" i="14"/>
  <c r="B27" i="14"/>
  <c r="J27" i="14" s="1"/>
  <c r="J10" i="14"/>
  <c r="J12" i="14"/>
  <c r="J14" i="14"/>
  <c r="J16" i="14"/>
  <c r="J18" i="14"/>
  <c r="J20" i="14"/>
  <c r="J22" i="14"/>
  <c r="J24" i="14"/>
  <c r="J26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P6" i="14"/>
  <c r="P27" i="14" l="1"/>
  <c r="M27" i="14"/>
</calcChain>
</file>

<file path=xl/sharedStrings.xml><?xml version="1.0" encoding="utf-8"?>
<sst xmlns="http://schemas.openxmlformats.org/spreadsheetml/2006/main" count="110" uniqueCount="55">
  <si>
    <t>Naziv županije</t>
  </si>
  <si>
    <t xml:space="preserve">Broj zaposl. kod sve tri skupine </t>
  </si>
  <si>
    <t>Broj poduz.</t>
  </si>
  <si>
    <t>Broj zaposlenih kod poduzetnika</t>
  </si>
  <si>
    <t>Broj zaposl. kod prorač. koris.</t>
  </si>
  <si>
    <t>Ukupno</t>
  </si>
  <si>
    <t>Veliki</t>
  </si>
  <si>
    <t>Srednji</t>
  </si>
  <si>
    <t>Mali</t>
  </si>
  <si>
    <t>Mikro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</si>
  <si>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</si>
  <si>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</si>
  <si>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</si>
  <si>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</si>
  <si>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</si>
  <si>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</si>
  <si>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</si>
  <si>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</si>
  <si>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</si>
  <si>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</si>
  <si>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</si>
  <si>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</si>
  <si>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</si>
  <si>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</si>
  <si>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</si>
  <si>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</si>
  <si>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</si>
  <si>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</si>
  <si>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</si>
  <si>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</si>
  <si>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</si>
  <si>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Broj poduzetnika</t>
  </si>
  <si>
    <t>Broj proračuna i proračunskih korisnika</t>
  </si>
  <si>
    <t>Broj zaposlenih kod proračuna i prorač. koris.</t>
  </si>
  <si>
    <t>Broj neprofitnih organizacija</t>
  </si>
  <si>
    <t>Broj zaposlenih kod neprofitnih organizacija</t>
  </si>
  <si>
    <t>Broj neprof. organ.</t>
  </si>
  <si>
    <t>Broj zaposl. kod poduzetnika</t>
  </si>
  <si>
    <t>Br. zaposl. kod neprof. org.</t>
  </si>
  <si>
    <t>Broj prorač. i prorač. korisnika</t>
  </si>
  <si>
    <t>Ukupno RH</t>
  </si>
  <si>
    <t>Izvor: Fina – Godišnji financijski izvještaji poduzetnika, proračuna i proračunskih korisnika, neprofitnih organizacija za 2018.</t>
  </si>
  <si>
    <t>Tablica 1. Broj poduzetnika, proračuna i proračunskih korisnika, neprofitnih organizacija te broj zaposlenih u svakoj od tri navedene skupine u 2019. godini</t>
  </si>
  <si>
    <t>Izvor: Fina – Godišnji financijski izvještaji poduzetnika, proračuna i proračunskih korisnika i neprofitnih organizacija za 2019.</t>
  </si>
  <si>
    <t>Ukupno svi kod sve tri skupine (poduzetnika, prorač. i neprofitnih)</t>
  </si>
  <si>
    <t xml:space="preserve">Broj zap. kod sve tri skupine </t>
  </si>
  <si>
    <t>Izvor: Fina – Godišnji financijski izvještaji poduzetnika, proračuna i proračunskih korisnika, neprofitnih organizacija za 2019.</t>
  </si>
  <si>
    <t>Udio br. zap. kod pod. u uk. br. zap. kod sve tri skupine</t>
  </si>
  <si>
    <t>Udio br. zap. kod prorač. i prorač. korisnika u uk. br. zap. kod sve tri skupine</t>
  </si>
  <si>
    <t>Udio br. zap. kod neprof. org. u uk. br. zap. kod sve tri skupine</t>
  </si>
  <si>
    <t>Izvor: Fina – Godišnji financijski izvještaji poduzetnika, proračuna i proračunskih korisnika, neprofitnih organizacija za 2019.g.</t>
  </si>
  <si>
    <t>Grafikon 2. Top 5 županija s najvećim udjelom broja zaposlenih kod prorač. i prorač. korisnika u ukupnom broju zaposlenih kod sve tri skupine u 2019. godini</t>
  </si>
  <si>
    <t>Grafikon 3. Top 5 županija s najvećim udjelom broja zaposlenih kod neprofitnih organizacija u ukupnom broju zaposlenih kod sve tri skupine u 2019. godini</t>
  </si>
  <si>
    <t>Grafikon 1. Top 5 županija s najvećim udjelom broja zaposlenih kod poduzetnika u ukupnom broju zaposlenih kod sve tri skupine u 2019. godini</t>
  </si>
  <si>
    <t>Izvor: Fina – Godišnji financijski izvještaji poduzetnika za 2019.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</si>
</sst>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theme="0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0"/>
      <color theme="3" tint="-0.249977111117893"/>
      <name val="Arial"/>
      <family val="2"/>
      <charset val="238"/>
    </font>
    <font>
      <sz val="10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.5"/>
      <color rgb="FF17365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.5"/>
      <color rgb="FFFF0000"/>
      <name val="Arial"/>
      <family val="2"/>
      <charset val="238"/>
    </font>
    <font>
      <b/>
      <sz val="9.5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12"/>
      <name val="Calibri"/>
      <family val="2"/>
    </font>
    <font>
      <sz val="10"/>
      <name val="MS Sans Serif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</font>
    <font>
      <sz val="10"/>
      <name val="Arial"/>
      <charset val="238"/>
    </font>
  </fonts>
  <fills count="18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/>
      <bottom/>
      <diagonal/>
    </border>
    <border>
      <left style="double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/>
      <diagonal/>
    </border>
    <border>
      <left style="double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 tint="-0.24994659260841701"/>
      </right>
      <top style="thin">
        <color theme="0"/>
      </top>
      <bottom style="thin">
        <color theme="0"/>
      </bottom>
      <diagonal/>
    </border>
    <border>
      <left style="double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/>
      <right style="double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double">
        <color theme="0" tint="-0.24994659260841701"/>
      </right>
      <top/>
      <bottom style="thin">
        <color theme="0"/>
      </bottom>
      <diagonal/>
    </border>
    <border>
      <left style="double">
        <color theme="0" tint="-0.24994659260841701"/>
      </left>
      <right style="thin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uble">
        <color rgb="FFBFBFBF"/>
      </left>
      <right style="thin">
        <color theme="0"/>
      </right>
      <top/>
      <bottom style="thin">
        <color theme="0"/>
      </bottom>
      <diagonal/>
    </border>
    <border>
      <left/>
      <right style="double">
        <color rgb="FFBFBFBF"/>
      </right>
      <top/>
      <bottom style="thin">
        <color theme="0"/>
      </bottom>
      <diagonal/>
    </border>
    <border>
      <left/>
      <right style="double">
        <color rgb="FFBFBFBF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uble">
        <color theme="0" tint="-0.24994659260841701"/>
      </left>
      <right style="thin">
        <color theme="0"/>
      </right>
      <top style="thin">
        <color indexed="22"/>
      </top>
      <bottom style="thin">
        <color theme="0"/>
      </bottom>
      <diagonal/>
    </border>
  </borders>
  <cellStyleXfs count="31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0" fillId="16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5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9" fontId="24" fillId="0" borderId="0" applyFont="0" applyFill="0" applyBorder="0" applyAlignment="0" applyProtection="0"/>
    <xf numFmtId="0" fontId="25" fillId="0" borderId="0"/>
  </cellStyleXfs>
  <cellXfs count="113">
    <xf numFmtId="0" fontId="0" fillId="0" borderId="0" xfId="0"/>
    <xf numFmtId="0" fontId="0" fillId="0" borderId="0" xfId="0" applyAlignment="1">
      <alignment wrapText="1"/>
    </xf>
    <xf numFmtId="0" fontId="3" fillId="0" borderId="8" xfId="0" applyFont="1" applyBorder="1"/>
    <xf numFmtId="0" fontId="3" fillId="0" borderId="7" xfId="0" applyFont="1" applyBorder="1"/>
    <xf numFmtId="0" fontId="3" fillId="8" borderId="0" xfId="0" applyFont="1" applyFill="1"/>
    <xf numFmtId="0" fontId="4" fillId="0" borderId="0" xfId="1" applyFont="1" applyFill="1" applyBorder="1" applyAlignment="1"/>
    <xf numFmtId="0" fontId="4" fillId="0" borderId="10" xfId="1" applyFont="1" applyFill="1" applyBorder="1" applyAlignment="1"/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9" fillId="2" borderId="2" xfId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0" borderId="10" xfId="1" applyFont="1" applyFill="1" applyBorder="1" applyAlignment="1"/>
    <xf numFmtId="0" fontId="10" fillId="0" borderId="0" xfId="1" applyFont="1" applyFill="1" applyBorder="1" applyAlignment="1"/>
    <xf numFmtId="0" fontId="8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16" fillId="10" borderId="1" xfId="1" applyNumberFormat="1" applyFont="1" applyFill="1" applyBorder="1" applyAlignment="1">
      <alignment vertical="center"/>
    </xf>
    <xf numFmtId="0" fontId="16" fillId="0" borderId="0" xfId="0" applyFont="1"/>
    <xf numFmtId="0" fontId="6" fillId="0" borderId="0" xfId="0" applyFont="1" applyAlignment="1">
      <alignment vertical="center"/>
    </xf>
    <xf numFmtId="0" fontId="17" fillId="0" borderId="0" xfId="0" applyFont="1"/>
    <xf numFmtId="0" fontId="0" fillId="0" borderId="0" xfId="0"/>
    <xf numFmtId="3" fontId="19" fillId="12" borderId="1" xfId="4" applyNumberFormat="1" applyFont="1" applyFill="1" applyBorder="1" applyAlignment="1">
      <alignment horizontal="right" vertical="center"/>
    </xf>
    <xf numFmtId="3" fontId="19" fillId="12" borderId="1" xfId="2" applyNumberFormat="1" applyFont="1" applyFill="1" applyBorder="1" applyAlignment="1">
      <alignment vertical="center"/>
    </xf>
    <xf numFmtId="3" fontId="19" fillId="12" borderId="1" xfId="3" applyNumberFormat="1" applyFont="1" applyFill="1" applyBorder="1" applyAlignment="1">
      <alignment horizontal="right" vertical="center"/>
    </xf>
    <xf numFmtId="3" fontId="19" fillId="12" borderId="3" xfId="4" applyNumberFormat="1" applyFont="1" applyFill="1" applyBorder="1" applyAlignment="1">
      <alignment horizontal="right" vertical="center"/>
    </xf>
    <xf numFmtId="3" fontId="19" fillId="12" borderId="5" xfId="3" applyNumberFormat="1" applyFont="1" applyFill="1" applyBorder="1" applyAlignment="1">
      <alignment horizontal="right" vertical="center"/>
    </xf>
    <xf numFmtId="3" fontId="19" fillId="12" borderId="13" xfId="3" applyNumberFormat="1" applyFont="1" applyFill="1" applyBorder="1" applyAlignment="1">
      <alignment horizontal="right" vertical="center"/>
    </xf>
    <xf numFmtId="3" fontId="19" fillId="12" borderId="14" xfId="3" applyNumberFormat="1" applyFont="1" applyFill="1" applyBorder="1" applyAlignment="1">
      <alignment horizontal="right" vertical="center"/>
    </xf>
    <xf numFmtId="3" fontId="19" fillId="11" borderId="5" xfId="3" applyNumberFormat="1" applyFont="1" applyFill="1" applyBorder="1" applyAlignment="1">
      <alignment horizontal="right" vertical="center"/>
    </xf>
    <xf numFmtId="3" fontId="19" fillId="11" borderId="1" xfId="3" applyNumberFormat="1" applyFont="1" applyFill="1" applyBorder="1" applyAlignment="1">
      <alignment horizontal="right" vertical="center"/>
    </xf>
    <xf numFmtId="3" fontId="19" fillId="11" borderId="1" xfId="4" applyNumberFormat="1" applyFont="1" applyFill="1" applyBorder="1" applyAlignment="1">
      <alignment horizontal="right" vertical="center"/>
    </xf>
    <xf numFmtId="3" fontId="19" fillId="11" borderId="3" xfId="4" applyNumberFormat="1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vertical="center"/>
    </xf>
    <xf numFmtId="0" fontId="15" fillId="9" borderId="3" xfId="0" applyFont="1" applyFill="1" applyBorder="1" applyAlignment="1">
      <alignment vertical="center"/>
    </xf>
    <xf numFmtId="0" fontId="16" fillId="10" borderId="9" xfId="1" applyFont="1" applyFill="1" applyBorder="1" applyAlignment="1">
      <alignment vertical="center"/>
    </xf>
    <xf numFmtId="3" fontId="12" fillId="0" borderId="21" xfId="0" applyNumberFormat="1" applyFont="1" applyBorder="1" applyAlignment="1">
      <alignment horizontal="right" vertical="center"/>
    </xf>
    <xf numFmtId="3" fontId="16" fillId="10" borderId="5" xfId="1" applyNumberFormat="1" applyFont="1" applyFill="1" applyBorder="1" applyAlignment="1">
      <alignment vertical="center"/>
    </xf>
    <xf numFmtId="3" fontId="19" fillId="12" borderId="21" xfId="4" applyNumberFormat="1" applyFont="1" applyFill="1" applyBorder="1" applyAlignment="1">
      <alignment horizontal="right" vertical="center"/>
    </xf>
    <xf numFmtId="3" fontId="19" fillId="12" borderId="21" xfId="2" applyNumberFormat="1" applyFont="1" applyFill="1" applyBorder="1" applyAlignment="1">
      <alignment vertical="center"/>
    </xf>
    <xf numFmtId="3" fontId="16" fillId="10" borderId="21" xfId="1" applyNumberFormat="1" applyFont="1" applyFill="1" applyBorder="1" applyAlignment="1">
      <alignment vertical="center"/>
    </xf>
    <xf numFmtId="3" fontId="19" fillId="11" borderId="21" xfId="4" applyNumberFormat="1" applyFont="1" applyFill="1" applyBorder="1" applyAlignment="1">
      <alignment horizontal="right" vertical="center"/>
    </xf>
    <xf numFmtId="3" fontId="19" fillId="11" borderId="16" xfId="3" applyNumberFormat="1" applyFont="1" applyFill="1" applyBorder="1" applyAlignment="1">
      <alignment horizontal="right" vertical="center"/>
    </xf>
    <xf numFmtId="3" fontId="19" fillId="11" borderId="13" xfId="3" applyNumberFormat="1" applyFont="1" applyFill="1" applyBorder="1" applyAlignment="1">
      <alignment horizontal="right" vertical="center"/>
    </xf>
    <xf numFmtId="3" fontId="12" fillId="6" borderId="1" xfId="0" applyNumberFormat="1" applyFont="1" applyFill="1" applyBorder="1" applyAlignment="1">
      <alignment horizontal="right" vertical="center"/>
    </xf>
    <xf numFmtId="3" fontId="12" fillId="6" borderId="1" xfId="1" applyNumberFormat="1" applyFont="1" applyFill="1" applyBorder="1" applyAlignment="1"/>
    <xf numFmtId="3" fontId="19" fillId="11" borderId="12" xfId="3" applyNumberFormat="1" applyFont="1" applyFill="1" applyBorder="1" applyAlignment="1">
      <alignment horizontal="right" vertical="center"/>
    </xf>
    <xf numFmtId="165" fontId="0" fillId="0" borderId="0" xfId="0" applyNumberFormat="1"/>
    <xf numFmtId="0" fontId="15" fillId="6" borderId="1" xfId="0" applyFont="1" applyFill="1" applyBorder="1" applyAlignment="1">
      <alignment vertical="center"/>
    </xf>
    <xf numFmtId="164" fontId="12" fillId="17" borderId="1" xfId="0" applyNumberFormat="1" applyFont="1" applyFill="1" applyBorder="1"/>
    <xf numFmtId="164" fontId="12" fillId="17" borderId="15" xfId="0" applyNumberFormat="1" applyFont="1" applyFill="1" applyBorder="1"/>
    <xf numFmtId="0" fontId="9" fillId="4" borderId="1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3" fontId="19" fillId="0" borderId="27" xfId="0" applyNumberFormat="1" applyFont="1" applyBorder="1" applyAlignment="1">
      <alignment horizontal="right" vertical="center" wrapText="1"/>
    </xf>
    <xf numFmtId="3" fontId="19" fillId="0" borderId="28" xfId="0" applyNumberFormat="1" applyFont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3" fontId="11" fillId="14" borderId="1" xfId="0" applyNumberFormat="1" applyFont="1" applyFill="1" applyBorder="1" applyAlignment="1">
      <alignment horizontal="right" vertical="center" wrapText="1"/>
    </xf>
    <xf numFmtId="3" fontId="17" fillId="15" borderId="1" xfId="0" applyNumberFormat="1" applyFont="1" applyFill="1" applyBorder="1" applyAlignment="1">
      <alignment horizontal="right" vertical="center" wrapText="1"/>
    </xf>
    <xf numFmtId="3" fontId="19" fillId="6" borderId="29" xfId="0" applyNumberFormat="1" applyFont="1" applyFill="1" applyBorder="1" applyAlignment="1">
      <alignment horizontal="right" vertical="center" wrapText="1"/>
    </xf>
    <xf numFmtId="3" fontId="19" fillId="6" borderId="30" xfId="0" applyNumberFormat="1" applyFont="1" applyFill="1" applyBorder="1" applyAlignment="1">
      <alignment horizontal="right" vertical="center" wrapText="1"/>
    </xf>
    <xf numFmtId="164" fontId="12" fillId="17" borderId="5" xfId="0" applyNumberFormat="1" applyFont="1" applyFill="1" applyBorder="1"/>
    <xf numFmtId="0" fontId="11" fillId="14" borderId="1" xfId="0" applyFont="1" applyFill="1" applyBorder="1" applyAlignment="1">
      <alignment horizontal="right" vertical="center" wrapText="1"/>
    </xf>
    <xf numFmtId="0" fontId="11" fillId="14" borderId="31" xfId="0" applyFont="1" applyFill="1" applyBorder="1" applyAlignment="1">
      <alignment horizontal="right" vertical="center" wrapText="1"/>
    </xf>
    <xf numFmtId="0" fontId="11" fillId="14" borderId="5" xfId="0" applyFont="1" applyFill="1" applyBorder="1" applyAlignment="1">
      <alignment horizontal="right" vertical="center" wrapText="1"/>
    </xf>
    <xf numFmtId="3" fontId="12" fillId="6" borderId="3" xfId="0" applyNumberFormat="1" applyFont="1" applyFill="1" applyBorder="1" applyAlignment="1">
      <alignment horizontal="right" vertical="center"/>
    </xf>
    <xf numFmtId="3" fontId="12" fillId="6" borderId="3" xfId="1" applyNumberFormat="1" applyFont="1" applyFill="1" applyBorder="1" applyAlignment="1"/>
    <xf numFmtId="3" fontId="11" fillId="14" borderId="32" xfId="0" applyNumberFormat="1" applyFont="1" applyFill="1" applyBorder="1" applyAlignment="1">
      <alignment horizontal="right" vertical="center" wrapText="1"/>
    </xf>
    <xf numFmtId="3" fontId="11" fillId="14" borderId="33" xfId="0" applyNumberFormat="1" applyFont="1" applyFill="1" applyBorder="1" applyAlignment="1">
      <alignment horizontal="right" vertical="center" wrapText="1"/>
    </xf>
    <xf numFmtId="3" fontId="19" fillId="6" borderId="1" xfId="0" applyNumberFormat="1" applyFont="1" applyFill="1" applyBorder="1" applyAlignment="1">
      <alignment horizontal="right" vertical="center" wrapText="1"/>
    </xf>
    <xf numFmtId="0" fontId="11" fillId="14" borderId="34" xfId="0" applyFont="1" applyFill="1" applyBorder="1" applyAlignment="1">
      <alignment horizontal="right" vertical="center" wrapText="1"/>
    </xf>
    <xf numFmtId="164" fontId="12" fillId="6" borderId="22" xfId="0" applyNumberFormat="1" applyFont="1" applyFill="1" applyBorder="1" applyAlignment="1">
      <alignment vertical="center"/>
    </xf>
    <xf numFmtId="164" fontId="12" fillId="8" borderId="22" xfId="0" applyNumberFormat="1" applyFont="1" applyFill="1" applyBorder="1" applyAlignment="1">
      <alignment vertical="center"/>
    </xf>
    <xf numFmtId="164" fontId="16" fillId="10" borderId="22" xfId="0" applyNumberFormat="1" applyFont="1" applyFill="1" applyBorder="1" applyAlignment="1">
      <alignment vertical="center"/>
    </xf>
    <xf numFmtId="3" fontId="12" fillId="13" borderId="21" xfId="1" applyNumberFormat="1" applyFont="1" applyFill="1" applyBorder="1" applyAlignment="1">
      <alignment vertical="center"/>
    </xf>
    <xf numFmtId="3" fontId="12" fillId="13" borderId="22" xfId="1" applyNumberFormat="1" applyFont="1" applyFill="1" applyBorder="1" applyAlignment="1">
      <alignment vertical="center"/>
    </xf>
    <xf numFmtId="164" fontId="12" fillId="6" borderId="24" xfId="0" applyNumberFormat="1" applyFont="1" applyFill="1" applyBorder="1" applyAlignment="1">
      <alignment vertical="center"/>
    </xf>
    <xf numFmtId="3" fontId="16" fillId="10" borderId="23" xfId="1" applyNumberFormat="1" applyFont="1" applyFill="1" applyBorder="1" applyAlignment="1">
      <alignment vertical="center"/>
    </xf>
    <xf numFmtId="3" fontId="16" fillId="13" borderId="22" xfId="1" applyNumberFormat="1" applyFont="1" applyFill="1" applyBorder="1" applyAlignment="1">
      <alignment vertical="center"/>
    </xf>
    <xf numFmtId="164" fontId="16" fillId="10" borderId="25" xfId="0" applyNumberFormat="1" applyFont="1" applyFill="1" applyBorder="1" applyAlignment="1">
      <alignment vertical="center"/>
    </xf>
    <xf numFmtId="164" fontId="12" fillId="6" borderId="1" xfId="0" applyNumberFormat="1" applyFont="1" applyFill="1" applyBorder="1" applyAlignment="1">
      <alignment vertical="center"/>
    </xf>
    <xf numFmtId="164" fontId="16" fillId="10" borderId="1" xfId="0" applyNumberFormat="1" applyFont="1" applyFill="1" applyBorder="1" applyAlignment="1">
      <alignment vertical="center"/>
    </xf>
    <xf numFmtId="3" fontId="17" fillId="15" borderId="23" xfId="0" applyNumberFormat="1" applyFont="1" applyFill="1" applyBorder="1" applyAlignment="1">
      <alignment horizontal="right" vertical="center" wrapText="1"/>
    </xf>
    <xf numFmtId="3" fontId="19" fillId="0" borderId="35" xfId="0" applyNumberFormat="1" applyFont="1" applyBorder="1" applyAlignment="1">
      <alignment horizontal="right" vertical="center" wrapText="1"/>
    </xf>
  </cellXfs>
  <cellStyles count="31">
    <cellStyle name="40% - Naglasak1" xfId="5"/>
    <cellStyle name="Hyperlink 2" xfId="6"/>
    <cellStyle name="Normal 10" xfId="7"/>
    <cellStyle name="Normal 11" xfId="8"/>
    <cellStyle name="Normal 12" xfId="9"/>
    <cellStyle name="Normal 13" xfId="10"/>
    <cellStyle name="Normal 14" xfId="11"/>
    <cellStyle name="Normal 15" xfId="12"/>
    <cellStyle name="Normal 16" xfId="13"/>
    <cellStyle name="Normal 17" xfId="14"/>
    <cellStyle name="Normal 18" xfId="15"/>
    <cellStyle name="Normal 19" xfId="16"/>
    <cellStyle name="Normal 2" xfId="17"/>
    <cellStyle name="Normal 2 2" xfId="18"/>
    <cellStyle name="Normal 3" xfId="19"/>
    <cellStyle name="Normal 3 2" xfId="20"/>
    <cellStyle name="Normal 4" xfId="21"/>
    <cellStyle name="Normal 5" xfId="22"/>
    <cellStyle name="Normal 5 2" xfId="23"/>
    <cellStyle name="Normal 6" xfId="24"/>
    <cellStyle name="Normal 7" xfId="25"/>
    <cellStyle name="Normal 8" xfId="26"/>
    <cellStyle name="Normal 9" xfId="27"/>
    <cellStyle name="Normalno" xfId="0" builtinId="0"/>
    <cellStyle name="Normalno 2" xfId="2"/>
    <cellStyle name="Normalno 3" xfId="28"/>
    <cellStyle name="Normalno 4" xfId="30"/>
    <cellStyle name="Normalno_List1" xfId="1"/>
    <cellStyle name="Obično_List1" xfId="3"/>
    <cellStyle name="Obično_Proracunski" xfId="4"/>
    <cellStyle name="Percent 2" xfId="29"/>
  </cellStyles>
  <dxfs count="0"/>
  <tableStyles count="0" defaultTableStyle="TableStyleMedium2" defaultPivotStyle="PivotStyleLight16"/>
  <colors>
    <mruColors>
      <color rgb="FFC0D2E6"/>
      <color rgb="FFB7DEE7"/>
      <color rgb="FF5C93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43394355392688E-2"/>
          <c:y val="4.6556651349457703E-2"/>
          <c:w val="0.56718788276465437"/>
          <c:h val="0.69241020708205958"/>
        </c:manualLayout>
      </c:layout>
      <c:pie3DChart>
        <c:varyColors val="1"/>
        <c:ser>
          <c:idx val="0"/>
          <c:order val="0"/>
          <c:tx>
            <c:strRef>
              <c:f>'Grafikon 1_poduzetnici'!$I$3</c:f>
              <c:strCache>
                <c:ptCount val="1"/>
                <c:pt idx="0">
                  <c:v>Udio br. zap. kod pod. u uk. br. zap. kod sve tri skupine</c:v>
                </c:pt>
              </c:strCache>
            </c:strRef>
          </c:tx>
          <c:explosion val="26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7.4217747265319267E-2"/>
                  <c:y val="6.5150009026003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949760828982165"/>
                  <c:y val="-9.1971823102942954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442537579457712E-2"/>
                  <c:y val="-0.19329679312793985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22309711286"/>
                  <c:y val="-8.7384568419445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9187992125984258E-2"/>
                  <c:y val="6.4656084808462411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1_poduzetnici'!$A$4:$A$8</c:f>
              <c:strCache>
                <c:ptCount val="5"/>
                <c:pt idx="0">
                  <c:v>Zagrebačka</c:v>
                </c:pt>
                <c:pt idx="1">
                  <c:v>Međimurska</c:v>
                </c:pt>
                <c:pt idx="2">
                  <c:v>Varaždinska</c:v>
                </c:pt>
                <c:pt idx="3">
                  <c:v>Istarska</c:v>
                </c:pt>
                <c:pt idx="4">
                  <c:v>Koprivničko-križevačka</c:v>
                </c:pt>
              </c:strCache>
            </c:strRef>
          </c:cat>
          <c:val>
            <c:numRef>
              <c:f>'Grafikon 1_poduzetnici'!$I$4:$I$8</c:f>
              <c:numCache>
                <c:formatCode>0.0%</c:formatCode>
                <c:ptCount val="5"/>
                <c:pt idx="0">
                  <c:v>0.86591445814746781</c:v>
                </c:pt>
                <c:pt idx="1">
                  <c:v>0.84820844969992271</c:v>
                </c:pt>
                <c:pt idx="2">
                  <c:v>0.82939791967200671</c:v>
                </c:pt>
                <c:pt idx="3">
                  <c:v>0.8215967417142338</c:v>
                </c:pt>
                <c:pt idx="4">
                  <c:v>0.78087632388110695</c:v>
                </c:pt>
              </c:numCache>
            </c:numRef>
          </c:val>
        </c:ser>
        <c:ser>
          <c:idx val="1"/>
          <c:order val="1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2014817161017519"/>
          <c:y val="0.21061425980475393"/>
          <c:w val="0.24564258815474152"/>
          <c:h val="0.38756743511798114"/>
        </c:manualLayout>
      </c:layout>
      <c:overlay val="0"/>
      <c:txPr>
        <a:bodyPr/>
        <a:lstStyle/>
        <a:p>
          <a:pPr>
            <a:defRPr sz="800" b="1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660804276449243"/>
          <c:y val="2.951838632627669E-2"/>
          <c:w val="0.52637714085562726"/>
          <c:h val="0.64671981422882885"/>
        </c:manualLayout>
      </c:layout>
      <c:pie3DChart>
        <c:varyColors val="1"/>
        <c:ser>
          <c:idx val="0"/>
          <c:order val="0"/>
          <c:tx>
            <c:strRef>
              <c:f>'Grafikon 2. proračuni'!$L$3</c:f>
              <c:strCache>
                <c:ptCount val="1"/>
                <c:pt idx="0">
                  <c:v>Udio br. zap. kod prorač. i prorač. korisnika u uk. br. zap. kod sve tri skupine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0.11083880139982502"/>
                  <c:y val="4.185632269147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001924759405076"/>
                  <c:y val="-0.1344204625471050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35599300087489E-2"/>
                  <c:y val="-0.17958115597897067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33245844269"/>
                  <c:y val="-7.3668855900780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8076990376202943E-2"/>
                  <c:y val="6.9227988981350949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2. proračuni'!$A$4:$A$8</c:f>
              <c:strCache>
                <c:ptCount val="5"/>
                <c:pt idx="0">
                  <c:v>Ličko-senjska</c:v>
                </c:pt>
                <c:pt idx="1">
                  <c:v>Sisačko-moslavačka</c:v>
                </c:pt>
                <c:pt idx="2">
                  <c:v>Požeško-slavonska</c:v>
                </c:pt>
                <c:pt idx="3">
                  <c:v>Šibensko-kninska</c:v>
                </c:pt>
                <c:pt idx="4">
                  <c:v>Vukovarsko-srijemska</c:v>
                </c:pt>
              </c:strCache>
            </c:strRef>
          </c:cat>
          <c:val>
            <c:numRef>
              <c:f>'Grafikon 2. proračuni'!$L$4:$L$8</c:f>
              <c:numCache>
                <c:formatCode>0.0%</c:formatCode>
                <c:ptCount val="5"/>
                <c:pt idx="0">
                  <c:v>0.42674365942028986</c:v>
                </c:pt>
                <c:pt idx="1">
                  <c:v>0.303427891720434</c:v>
                </c:pt>
                <c:pt idx="2">
                  <c:v>0.30089809248125882</c:v>
                </c:pt>
                <c:pt idx="3">
                  <c:v>0.29565260943604127</c:v>
                </c:pt>
                <c:pt idx="4">
                  <c:v>0.29200040901189545</c:v>
                </c:pt>
              </c:numCache>
            </c:numRef>
          </c:val>
        </c:ser>
        <c:ser>
          <c:idx val="1"/>
          <c:order val="1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9"/>
          <c:order val="19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0"/>
          <c:order val="20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6381205860355041"/>
          <c:y val="0.21938528711948391"/>
          <c:w val="0.258270559301228"/>
          <c:h val="0.3021872640974993"/>
        </c:manualLayout>
      </c:layout>
      <c:overlay val="0"/>
      <c:txPr>
        <a:bodyPr/>
        <a:lstStyle/>
        <a:p>
          <a:pPr rtl="0">
            <a:defRPr sz="800" b="1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1725831771509E-2"/>
          <c:y val="1.3955676411608333E-2"/>
          <c:w val="0.542541480423821"/>
          <c:h val="0.65960937831490662"/>
        </c:manualLayout>
      </c:layout>
      <c:pie3DChart>
        <c:varyColors val="1"/>
        <c:ser>
          <c:idx val="0"/>
          <c:order val="0"/>
          <c:tx>
            <c:strRef>
              <c:f>'Grafikon 3. neprofitni'!$O$3</c:f>
              <c:strCache>
                <c:ptCount val="1"/>
                <c:pt idx="0">
                  <c:v>Udio br. zap. kod neprof. org. u uk. br. zap. kod sve tri skupine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9.4172244094488142E-2"/>
                  <c:y val="6.0144299375485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1974996518938671"/>
                  <c:y val="-0.132422910870831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4115266841644846E-2"/>
                  <c:y val="-0.19329686849763628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22309711286"/>
                  <c:y val="-8.7384568419445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9187992125984258E-2"/>
                  <c:y val="6.4656084808462411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3. neprofitni'!$A$4:$A$8</c:f>
              <c:strCache>
                <c:ptCount val="5"/>
                <c:pt idx="0">
                  <c:v>Šibensko-kninska</c:v>
                </c:pt>
                <c:pt idx="1">
                  <c:v>Sisačko-moslavačka</c:v>
                </c:pt>
                <c:pt idx="2">
                  <c:v>Dubrovačko-neretvanska</c:v>
                </c:pt>
                <c:pt idx="3">
                  <c:v>Brodsko-posavska</c:v>
                </c:pt>
                <c:pt idx="4">
                  <c:v>Virovitičko-podravska</c:v>
                </c:pt>
              </c:strCache>
            </c:strRef>
          </c:cat>
          <c:val>
            <c:numRef>
              <c:f>'Grafikon 3. neprofitni'!$O$4:$O$8</c:f>
              <c:numCache>
                <c:formatCode>0.0%</c:formatCode>
                <c:ptCount val="5"/>
                <c:pt idx="0">
                  <c:v>3.8114795151757988E-2</c:v>
                </c:pt>
                <c:pt idx="1">
                  <c:v>3.0710449482752405E-2</c:v>
                </c:pt>
                <c:pt idx="2">
                  <c:v>3.0259641084383351E-2</c:v>
                </c:pt>
                <c:pt idx="3">
                  <c:v>2.9590549374928318E-2</c:v>
                </c:pt>
                <c:pt idx="4">
                  <c:v>2.9402779899190469E-2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681477470781327"/>
          <c:y val="0.20904258781159829"/>
          <c:w val="0.27985192475940507"/>
          <c:h val="0.33936308694969752"/>
        </c:manualLayout>
      </c:layout>
      <c:overlay val="0"/>
      <c:txPr>
        <a:bodyPr/>
        <a:lstStyle/>
        <a:p>
          <a:pPr rtl="0">
            <a:defRPr sz="800" b="1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60614</xdr:rowOff>
    </xdr:from>
    <xdr:to>
      <xdr:col>0</xdr:col>
      <xdr:colOff>1304657</xdr:colOff>
      <xdr:row>1</xdr:row>
      <xdr:rowOff>144458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614"/>
          <a:ext cx="130465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207817</xdr:colOff>
      <xdr:row>11</xdr:row>
      <xdr:rowOff>25975</xdr:rowOff>
    </xdr:from>
    <xdr:to>
      <xdr:col>8</xdr:col>
      <xdr:colOff>545524</xdr:colOff>
      <xdr:row>25</xdr:row>
      <xdr:rowOff>155863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47625</xdr:rowOff>
    </xdr:from>
    <xdr:to>
      <xdr:col>1</xdr:col>
      <xdr:colOff>189366</xdr:colOff>
      <xdr:row>1</xdr:row>
      <xdr:rowOff>131469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47625"/>
          <a:ext cx="1303791" cy="274344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22</xdr:row>
      <xdr:rowOff>0</xdr:rowOff>
    </xdr:from>
    <xdr:to>
      <xdr:col>8</xdr:col>
      <xdr:colOff>323850</xdr:colOff>
      <xdr:row>25</xdr:row>
      <xdr:rowOff>76200</xdr:rowOff>
    </xdr:to>
    <xdr:pic>
      <xdr:nvPicPr>
        <xdr:cNvPr id="9" name="Slika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772025"/>
          <a:ext cx="55245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44011</xdr:colOff>
      <xdr:row>11</xdr:row>
      <xdr:rowOff>69273</xdr:rowOff>
    </xdr:from>
    <xdr:to>
      <xdr:col>8</xdr:col>
      <xdr:colOff>86141</xdr:colOff>
      <xdr:row>24</xdr:row>
      <xdr:rowOff>164523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57150</xdr:rowOff>
    </xdr:from>
    <xdr:to>
      <xdr:col>0</xdr:col>
      <xdr:colOff>1390382</xdr:colOff>
      <xdr:row>1</xdr:row>
      <xdr:rowOff>140994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57150"/>
          <a:ext cx="1304657" cy="274344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20</xdr:row>
      <xdr:rowOff>104775</xdr:rowOff>
    </xdr:from>
    <xdr:to>
      <xdr:col>7</xdr:col>
      <xdr:colOff>323850</xdr:colOff>
      <xdr:row>24</xdr:row>
      <xdr:rowOff>123825</xdr:rowOff>
    </xdr:to>
    <xdr:pic>
      <xdr:nvPicPr>
        <xdr:cNvPr id="6" name="Slika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810125"/>
          <a:ext cx="56102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34635</xdr:colOff>
      <xdr:row>11</xdr:row>
      <xdr:rowOff>164523</xdr:rowOff>
    </xdr:from>
    <xdr:to>
      <xdr:col>8</xdr:col>
      <xdr:colOff>493569</xdr:colOff>
      <xdr:row>26</xdr:row>
      <xdr:rowOff>17318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47625</xdr:rowOff>
    </xdr:from>
    <xdr:to>
      <xdr:col>0</xdr:col>
      <xdr:colOff>1380857</xdr:colOff>
      <xdr:row>1</xdr:row>
      <xdr:rowOff>131469</xdr:rowOff>
    </xdr:to>
    <xdr:pic>
      <xdr:nvPicPr>
        <xdr:cNvPr id="6" name="Slika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47625"/>
          <a:ext cx="1304657" cy="27434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21</xdr:row>
      <xdr:rowOff>152400</xdr:rowOff>
    </xdr:from>
    <xdr:to>
      <xdr:col>8</xdr:col>
      <xdr:colOff>361950</xdr:colOff>
      <xdr:row>26</xdr:row>
      <xdr:rowOff>9525</xdr:rowOff>
    </xdr:to>
    <xdr:pic>
      <xdr:nvPicPr>
        <xdr:cNvPr id="8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552950"/>
          <a:ext cx="55054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X66"/>
  <sheetViews>
    <sheetView tabSelected="1" topLeftCell="A4" zoomScaleNormal="100" workbookViewId="0">
      <selection activeCell="I29" sqref="I29"/>
    </sheetView>
  </sheetViews>
  <sheetFormatPr defaultRowHeight="15" x14ac:dyDescent="0.25"/>
  <cols>
    <col min="1" max="1" width="22.28515625" style="29" customWidth="1"/>
    <col min="2" max="3" width="11.140625" style="29" customWidth="1"/>
    <col min="4" max="4" width="10.42578125" style="29" customWidth="1"/>
    <col min="5" max="5" width="9.28515625" style="29" customWidth="1"/>
    <col min="6" max="6" width="8.5703125" style="29" customWidth="1"/>
    <col min="7" max="8" width="11.28515625" style="29" bestFit="1" customWidth="1"/>
    <col min="9" max="9" width="9" style="29" customWidth="1"/>
    <col min="10" max="10" width="11.5703125" style="29" customWidth="1"/>
    <col min="11" max="11" width="10.28515625" style="29" customWidth="1"/>
    <col min="12" max="12" width="10.85546875" style="29" customWidth="1"/>
    <col min="13" max="13" width="13.7109375" style="29" customWidth="1"/>
    <col min="14" max="14" width="7.85546875" style="29" customWidth="1"/>
    <col min="15" max="15" width="9.28515625" style="29" customWidth="1"/>
    <col min="16" max="16" width="12.5703125" style="29" customWidth="1"/>
    <col min="17" max="17" width="10.28515625" style="29" bestFit="1" customWidth="1"/>
    <col min="18" max="18" width="5.5703125" style="29" bestFit="1" customWidth="1"/>
    <col min="19" max="19" width="14.140625" style="29" bestFit="1" customWidth="1"/>
    <col min="20" max="20" width="5.5703125" style="29" bestFit="1" customWidth="1"/>
    <col min="21" max="21" width="9.85546875" style="29" bestFit="1" customWidth="1"/>
    <col min="22" max="22" width="10.28515625" style="29" bestFit="1" customWidth="1"/>
    <col min="23" max="23" width="5.5703125" style="29" bestFit="1" customWidth="1"/>
    <col min="24" max="24" width="12.28515625" style="29" bestFit="1" customWidth="1"/>
    <col min="25" max="25" width="10.28515625" style="29" bestFit="1" customWidth="1"/>
    <col min="26" max="26" width="5.5703125" style="29" bestFit="1" customWidth="1"/>
    <col min="27" max="28" width="10.28515625" style="29" bestFit="1" customWidth="1"/>
    <col min="29" max="29" width="5.5703125" style="29" bestFit="1" customWidth="1"/>
    <col min="30" max="31" width="9.140625" style="29"/>
    <col min="32" max="32" width="5.5703125" style="29" bestFit="1" customWidth="1"/>
    <col min="33" max="34" width="10.140625" style="29" bestFit="1" customWidth="1"/>
    <col min="35" max="35" width="5.5703125" style="29" bestFit="1" customWidth="1"/>
    <col min="36" max="36" width="7.7109375" style="29" bestFit="1" customWidth="1"/>
    <col min="37" max="37" width="8.28515625" style="29" bestFit="1" customWidth="1"/>
    <col min="38" max="38" width="8" style="29" bestFit="1" customWidth="1"/>
    <col min="39" max="40" width="11.28515625" style="29" bestFit="1" customWidth="1"/>
    <col min="41" max="41" width="5.5703125" style="29" bestFit="1" customWidth="1"/>
    <col min="42" max="43" width="11.28515625" style="29" bestFit="1" customWidth="1"/>
    <col min="44" max="44" width="5.5703125" style="29" bestFit="1" customWidth="1"/>
    <col min="45" max="46" width="10.28515625" style="29" bestFit="1" customWidth="1"/>
    <col min="47" max="47" width="5.5703125" style="29" bestFit="1" customWidth="1"/>
    <col min="48" max="48" width="7.7109375" style="29" bestFit="1" customWidth="1"/>
    <col min="49" max="49" width="8.5703125" style="29" bestFit="1" customWidth="1"/>
    <col min="50" max="50" width="8.85546875" style="29" bestFit="1" customWidth="1"/>
    <col min="51" max="52" width="10.28515625" style="29" bestFit="1" customWidth="1"/>
    <col min="53" max="53" width="5.5703125" style="29" bestFit="1" customWidth="1"/>
    <col min="54" max="16384" width="9.140625" style="29"/>
  </cols>
  <sheetData>
    <row r="3" spans="1:50" x14ac:dyDescent="0.25">
      <c r="A3" s="26" t="s">
        <v>42</v>
      </c>
      <c r="B3" s="11"/>
      <c r="C3" s="11"/>
    </row>
    <row r="4" spans="1:50" s="1" customFormat="1" ht="15" customHeight="1" x14ac:dyDescent="0.25">
      <c r="A4" s="64" t="s">
        <v>0</v>
      </c>
      <c r="B4" s="66" t="s">
        <v>45</v>
      </c>
      <c r="C4" s="71" t="s">
        <v>44</v>
      </c>
      <c r="D4" s="66" t="s">
        <v>2</v>
      </c>
      <c r="E4" s="73" t="s">
        <v>3</v>
      </c>
      <c r="F4" s="74"/>
      <c r="G4" s="74"/>
      <c r="H4" s="74"/>
      <c r="I4" s="75"/>
      <c r="J4" s="69" t="s">
        <v>47</v>
      </c>
      <c r="K4" s="62" t="s">
        <v>39</v>
      </c>
      <c r="L4" s="76" t="s">
        <v>4</v>
      </c>
      <c r="M4" s="78" t="s">
        <v>48</v>
      </c>
      <c r="N4" s="79" t="s">
        <v>36</v>
      </c>
      <c r="O4" s="81" t="s">
        <v>38</v>
      </c>
      <c r="P4" s="81" t="s">
        <v>49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1:50" s="1" customFormat="1" ht="52.5" customHeight="1" x14ac:dyDescent="0.25">
      <c r="A5" s="65"/>
      <c r="B5" s="67"/>
      <c r="C5" s="72"/>
      <c r="D5" s="68"/>
      <c r="E5" s="85" t="s">
        <v>5</v>
      </c>
      <c r="F5" s="85" t="s">
        <v>6</v>
      </c>
      <c r="G5" s="85" t="s">
        <v>7</v>
      </c>
      <c r="H5" s="85" t="s">
        <v>8</v>
      </c>
      <c r="I5" s="85" t="s">
        <v>9</v>
      </c>
      <c r="J5" s="70"/>
      <c r="K5" s="63"/>
      <c r="L5" s="77"/>
      <c r="M5" s="72"/>
      <c r="N5" s="80"/>
      <c r="O5" s="82"/>
      <c r="P5" s="82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1:50" s="3" customFormat="1" x14ac:dyDescent="0.25">
      <c r="A6" s="44" t="s">
        <v>16</v>
      </c>
      <c r="B6" s="103">
        <f t="shared" ref="B6:B26" si="0">E6+L6+O6</f>
        <v>21490</v>
      </c>
      <c r="C6" s="104">
        <f t="shared" ref="C6:C25" si="1">D6+K6+N6</f>
        <v>2664</v>
      </c>
      <c r="D6" s="83">
        <v>2202</v>
      </c>
      <c r="E6" s="86">
        <v>15336</v>
      </c>
      <c r="F6" s="86">
        <v>1036</v>
      </c>
      <c r="G6" s="86">
        <v>3966</v>
      </c>
      <c r="H6" s="86">
        <v>4918</v>
      </c>
      <c r="I6" s="86">
        <v>5416</v>
      </c>
      <c r="J6" s="105">
        <f t="shared" ref="J6:J26" si="2">E6/B6</f>
        <v>0.71363424848766865</v>
      </c>
      <c r="K6" s="49">
        <v>122</v>
      </c>
      <c r="L6" s="30">
        <v>5666</v>
      </c>
      <c r="M6" s="100">
        <f t="shared" ref="M6:M26" si="3">L6/B6</f>
        <v>0.26365751512331315</v>
      </c>
      <c r="N6" s="53">
        <v>340</v>
      </c>
      <c r="O6" s="54">
        <v>488</v>
      </c>
      <c r="P6" s="109">
        <f t="shared" ref="P6:P26" si="4">O6/B6</f>
        <v>2.2708236389018147E-2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1:50" s="4" customFormat="1" x14ac:dyDescent="0.25">
      <c r="A7" s="45" t="s">
        <v>21</v>
      </c>
      <c r="B7" s="47">
        <f t="shared" si="0"/>
        <v>26157</v>
      </c>
      <c r="C7" s="104">
        <f t="shared" si="1"/>
        <v>2532</v>
      </c>
      <c r="D7" s="84">
        <v>2085</v>
      </c>
      <c r="E7" s="86">
        <v>18712</v>
      </c>
      <c r="F7" s="86">
        <v>2854</v>
      </c>
      <c r="G7" s="86">
        <v>3689</v>
      </c>
      <c r="H7" s="86">
        <v>6443</v>
      </c>
      <c r="I7" s="86">
        <v>5726</v>
      </c>
      <c r="J7" s="105">
        <f t="shared" si="2"/>
        <v>0.71537255801506294</v>
      </c>
      <c r="K7" s="49">
        <v>113</v>
      </c>
      <c r="L7" s="30">
        <v>6671</v>
      </c>
      <c r="M7" s="101">
        <f t="shared" si="3"/>
        <v>0.25503689261000878</v>
      </c>
      <c r="N7" s="37">
        <v>334</v>
      </c>
      <c r="O7" s="38">
        <v>774</v>
      </c>
      <c r="P7" s="109">
        <f t="shared" si="4"/>
        <v>2.9590549374928318E-2</v>
      </c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1:50" s="3" customFormat="1" x14ac:dyDescent="0.25">
      <c r="A8" s="44" t="s">
        <v>28</v>
      </c>
      <c r="B8" s="103">
        <f t="shared" si="0"/>
        <v>31428</v>
      </c>
      <c r="C8" s="104">
        <f t="shared" si="1"/>
        <v>5052</v>
      </c>
      <c r="D8" s="84">
        <v>4348</v>
      </c>
      <c r="E8" s="86">
        <v>23168</v>
      </c>
      <c r="F8" s="86">
        <v>3192</v>
      </c>
      <c r="G8" s="86">
        <v>4265</v>
      </c>
      <c r="H8" s="86">
        <v>6647</v>
      </c>
      <c r="I8" s="86">
        <v>9064</v>
      </c>
      <c r="J8" s="105">
        <f t="shared" si="2"/>
        <v>0.73717703958253789</v>
      </c>
      <c r="K8" s="49">
        <v>161</v>
      </c>
      <c r="L8" s="30">
        <v>7309</v>
      </c>
      <c r="M8" s="100">
        <f t="shared" si="3"/>
        <v>0.23256331933307878</v>
      </c>
      <c r="N8" s="37">
        <v>543</v>
      </c>
      <c r="O8" s="38">
        <v>951</v>
      </c>
      <c r="P8" s="109">
        <f t="shared" si="4"/>
        <v>3.0259641084383351E-2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1:50" s="4" customFormat="1" x14ac:dyDescent="0.25">
      <c r="A9" s="45" t="s">
        <v>30</v>
      </c>
      <c r="B9" s="47">
        <f t="shared" si="0"/>
        <v>517020</v>
      </c>
      <c r="C9" s="104">
        <f t="shared" si="1"/>
        <v>50636</v>
      </c>
      <c r="D9" s="84">
        <v>45608</v>
      </c>
      <c r="E9" s="86">
        <v>372776</v>
      </c>
      <c r="F9" s="86">
        <v>136314</v>
      </c>
      <c r="G9" s="86">
        <v>66655</v>
      </c>
      <c r="H9" s="86">
        <v>75034</v>
      </c>
      <c r="I9" s="86">
        <v>94773</v>
      </c>
      <c r="J9" s="105">
        <f t="shared" si="2"/>
        <v>0.72100885845808671</v>
      </c>
      <c r="K9" s="49">
        <v>553</v>
      </c>
      <c r="L9" s="49">
        <v>135359</v>
      </c>
      <c r="M9" s="101">
        <f t="shared" si="3"/>
        <v>0.26180611968589224</v>
      </c>
      <c r="N9" s="37">
        <v>4475</v>
      </c>
      <c r="O9" s="37">
        <v>8885</v>
      </c>
      <c r="P9" s="109">
        <f t="shared" si="4"/>
        <v>1.7185021856021044E-2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1:50" s="3" customFormat="1" x14ac:dyDescent="0.25">
      <c r="A10" s="44" t="s">
        <v>27</v>
      </c>
      <c r="B10" s="103">
        <f t="shared" si="0"/>
        <v>66047</v>
      </c>
      <c r="C10" s="104">
        <f t="shared" si="1"/>
        <v>12476</v>
      </c>
      <c r="D10" s="84">
        <v>11291</v>
      </c>
      <c r="E10" s="86">
        <v>54264</v>
      </c>
      <c r="F10" s="86">
        <v>13292</v>
      </c>
      <c r="G10" s="86">
        <v>8593</v>
      </c>
      <c r="H10" s="86">
        <v>13665</v>
      </c>
      <c r="I10" s="86">
        <v>18714</v>
      </c>
      <c r="J10" s="105">
        <f t="shared" si="2"/>
        <v>0.8215967417142338</v>
      </c>
      <c r="K10" s="49">
        <v>224</v>
      </c>
      <c r="L10" s="30">
        <v>10960</v>
      </c>
      <c r="M10" s="100">
        <f t="shared" si="3"/>
        <v>0.16594243493269945</v>
      </c>
      <c r="N10" s="37">
        <v>961</v>
      </c>
      <c r="O10" s="38">
        <v>823</v>
      </c>
      <c r="P10" s="109">
        <f t="shared" si="4"/>
        <v>1.2460823353066756E-2</v>
      </c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1:50" s="4" customFormat="1" x14ac:dyDescent="0.25">
      <c r="A11" s="45" t="s">
        <v>13</v>
      </c>
      <c r="B11" s="47">
        <f t="shared" si="0"/>
        <v>24138</v>
      </c>
      <c r="C11" s="104">
        <f t="shared" si="1"/>
        <v>2926</v>
      </c>
      <c r="D11" s="84">
        <v>2323</v>
      </c>
      <c r="E11" s="86">
        <v>17817</v>
      </c>
      <c r="F11" s="86">
        <v>3732</v>
      </c>
      <c r="G11" s="86">
        <v>2895</v>
      </c>
      <c r="H11" s="86">
        <v>6258</v>
      </c>
      <c r="I11" s="86">
        <v>4932</v>
      </c>
      <c r="J11" s="105">
        <f t="shared" si="2"/>
        <v>0.73813074819786229</v>
      </c>
      <c r="K11" s="49">
        <v>127</v>
      </c>
      <c r="L11" s="30">
        <v>5842</v>
      </c>
      <c r="M11" s="101">
        <f t="shared" si="3"/>
        <v>0.24202502278564919</v>
      </c>
      <c r="N11" s="37">
        <v>476</v>
      </c>
      <c r="O11" s="38">
        <v>479</v>
      </c>
      <c r="P11" s="109">
        <f t="shared" si="4"/>
        <v>1.9844229016488524E-2</v>
      </c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1:50" s="3" customFormat="1" x14ac:dyDescent="0.25">
      <c r="A12" s="44" t="s">
        <v>15</v>
      </c>
      <c r="B12" s="103">
        <f t="shared" si="0"/>
        <v>23416</v>
      </c>
      <c r="C12" s="104">
        <f t="shared" si="1"/>
        <v>2422</v>
      </c>
      <c r="D12" s="84">
        <v>1993</v>
      </c>
      <c r="E12" s="86">
        <v>18285</v>
      </c>
      <c r="F12" s="86">
        <v>6543</v>
      </c>
      <c r="G12" s="86">
        <v>2697</v>
      </c>
      <c r="H12" s="86">
        <v>4672</v>
      </c>
      <c r="I12" s="86">
        <v>4373</v>
      </c>
      <c r="J12" s="105">
        <f t="shared" si="2"/>
        <v>0.78087632388110695</v>
      </c>
      <c r="K12" s="49">
        <v>107</v>
      </c>
      <c r="L12" s="30">
        <v>4719</v>
      </c>
      <c r="M12" s="100">
        <f t="shared" si="3"/>
        <v>0.20152886914929963</v>
      </c>
      <c r="N12" s="37">
        <v>322</v>
      </c>
      <c r="O12" s="38">
        <v>412</v>
      </c>
      <c r="P12" s="109">
        <f t="shared" si="4"/>
        <v>1.7594806969593441E-2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1:50" s="4" customFormat="1" x14ac:dyDescent="0.25">
      <c r="A13" s="45" t="s">
        <v>11</v>
      </c>
      <c r="B13" s="47">
        <f t="shared" si="0"/>
        <v>27871</v>
      </c>
      <c r="C13" s="104">
        <f t="shared" si="1"/>
        <v>2839</v>
      </c>
      <c r="D13" s="84">
        <v>2344</v>
      </c>
      <c r="E13" s="86">
        <v>21742</v>
      </c>
      <c r="F13" s="86">
        <v>2606</v>
      </c>
      <c r="G13" s="86">
        <v>7241</v>
      </c>
      <c r="H13" s="86">
        <v>6632</v>
      </c>
      <c r="I13" s="86">
        <v>5263</v>
      </c>
      <c r="J13" s="105">
        <f t="shared" si="2"/>
        <v>0.78009400452082811</v>
      </c>
      <c r="K13" s="52">
        <v>136</v>
      </c>
      <c r="L13" s="39">
        <v>5732</v>
      </c>
      <c r="M13" s="101">
        <f t="shared" si="3"/>
        <v>0.20566179900254744</v>
      </c>
      <c r="N13" s="37">
        <v>359</v>
      </c>
      <c r="O13" s="38">
        <v>397</v>
      </c>
      <c r="P13" s="109">
        <f t="shared" si="4"/>
        <v>1.4244196476624449E-2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1:50" s="3" customFormat="1" x14ac:dyDescent="0.25">
      <c r="A14" s="44" t="s">
        <v>18</v>
      </c>
      <c r="B14" s="103">
        <f t="shared" si="0"/>
        <v>8832</v>
      </c>
      <c r="C14" s="104">
        <f>D14+K14+N14</f>
        <v>1240</v>
      </c>
      <c r="D14" s="84">
        <v>950</v>
      </c>
      <c r="E14" s="86">
        <v>4855</v>
      </c>
      <c r="F14" s="86">
        <v>71</v>
      </c>
      <c r="G14" s="86">
        <v>664</v>
      </c>
      <c r="H14" s="86">
        <v>2153</v>
      </c>
      <c r="I14" s="86">
        <v>1967</v>
      </c>
      <c r="J14" s="105">
        <f t="shared" si="2"/>
        <v>0.54970561594202894</v>
      </c>
      <c r="K14" s="49">
        <v>90</v>
      </c>
      <c r="L14" s="30">
        <v>3769</v>
      </c>
      <c r="M14" s="100">
        <f t="shared" si="3"/>
        <v>0.42674365942028986</v>
      </c>
      <c r="N14" s="37">
        <v>200</v>
      </c>
      <c r="O14" s="38">
        <v>208</v>
      </c>
      <c r="P14" s="109">
        <f t="shared" si="4"/>
        <v>2.355072463768116E-2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1:50" s="4" customFormat="1" x14ac:dyDescent="0.25">
      <c r="A15" s="45" t="s">
        <v>29</v>
      </c>
      <c r="B15" s="47">
        <f t="shared" si="0"/>
        <v>33658</v>
      </c>
      <c r="C15" s="104">
        <f t="shared" si="1"/>
        <v>3948</v>
      </c>
      <c r="D15" s="84">
        <v>3498</v>
      </c>
      <c r="E15" s="86">
        <v>28549</v>
      </c>
      <c r="F15" s="86">
        <v>4465</v>
      </c>
      <c r="G15" s="86">
        <v>7449</v>
      </c>
      <c r="H15" s="86">
        <v>8694</v>
      </c>
      <c r="I15" s="86">
        <v>7941</v>
      </c>
      <c r="J15" s="105">
        <f t="shared" si="2"/>
        <v>0.84820844969992271</v>
      </c>
      <c r="K15" s="50">
        <v>109</v>
      </c>
      <c r="L15" s="31">
        <v>4686</v>
      </c>
      <c r="M15" s="101">
        <f t="shared" si="3"/>
        <v>0.13922395864281895</v>
      </c>
      <c r="N15" s="37">
        <v>341</v>
      </c>
      <c r="O15" s="38">
        <v>423</v>
      </c>
      <c r="P15" s="109">
        <f t="shared" si="4"/>
        <v>1.2567591657258305E-2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1:50" s="3" customFormat="1" x14ac:dyDescent="0.25">
      <c r="A16" s="44" t="s">
        <v>23</v>
      </c>
      <c r="B16" s="103">
        <f t="shared" si="0"/>
        <v>61061</v>
      </c>
      <c r="C16" s="104">
        <f t="shared" si="1"/>
        <v>6988</v>
      </c>
      <c r="D16" s="84">
        <v>5787</v>
      </c>
      <c r="E16" s="86">
        <v>42786</v>
      </c>
      <c r="F16" s="86">
        <v>6850</v>
      </c>
      <c r="G16" s="86">
        <v>8507</v>
      </c>
      <c r="H16" s="86">
        <v>13244</v>
      </c>
      <c r="I16" s="86">
        <v>14185</v>
      </c>
      <c r="J16" s="105">
        <f t="shared" si="2"/>
        <v>0.70070912693863519</v>
      </c>
      <c r="K16" s="49">
        <v>245</v>
      </c>
      <c r="L16" s="30">
        <v>16559</v>
      </c>
      <c r="M16" s="100">
        <f t="shared" si="3"/>
        <v>0.27118782856487772</v>
      </c>
      <c r="N16" s="34">
        <v>956</v>
      </c>
      <c r="O16" s="32">
        <v>1716</v>
      </c>
      <c r="P16" s="109">
        <f t="shared" si="4"/>
        <v>2.8103044496487119E-2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s="4" customFormat="1" x14ac:dyDescent="0.25">
      <c r="A17" s="45" t="s">
        <v>20</v>
      </c>
      <c r="B17" s="47">
        <f t="shared" si="0"/>
        <v>13473</v>
      </c>
      <c r="C17" s="104">
        <f t="shared" si="1"/>
        <v>1283</v>
      </c>
      <c r="D17" s="84">
        <v>962</v>
      </c>
      <c r="E17" s="86">
        <v>9028</v>
      </c>
      <c r="F17" s="86">
        <v>1843</v>
      </c>
      <c r="G17" s="86">
        <v>2440</v>
      </c>
      <c r="H17" s="86">
        <v>2494</v>
      </c>
      <c r="I17" s="86">
        <v>2251</v>
      </c>
      <c r="J17" s="105">
        <f t="shared" si="2"/>
        <v>0.67008090254583241</v>
      </c>
      <c r="K17" s="49">
        <v>77</v>
      </c>
      <c r="L17" s="30">
        <v>4054</v>
      </c>
      <c r="M17" s="101">
        <f t="shared" si="3"/>
        <v>0.30089809248125882</v>
      </c>
      <c r="N17" s="34">
        <v>244</v>
      </c>
      <c r="O17" s="32">
        <v>391</v>
      </c>
      <c r="P17" s="109">
        <f t="shared" si="4"/>
        <v>2.9021004972908781E-2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s="3" customFormat="1" x14ac:dyDescent="0.25">
      <c r="A18" s="44" t="s">
        <v>17</v>
      </c>
      <c r="B18" s="103">
        <f t="shared" si="0"/>
        <v>82810</v>
      </c>
      <c r="C18" s="104">
        <f t="shared" si="1"/>
        <v>12742</v>
      </c>
      <c r="D18" s="84">
        <v>11261</v>
      </c>
      <c r="E18" s="86">
        <v>64568</v>
      </c>
      <c r="F18" s="86">
        <v>14149</v>
      </c>
      <c r="G18" s="86">
        <v>10564</v>
      </c>
      <c r="H18" s="86">
        <v>17162</v>
      </c>
      <c r="I18" s="86">
        <v>22693</v>
      </c>
      <c r="J18" s="105">
        <f t="shared" si="2"/>
        <v>0.77971259509721047</v>
      </c>
      <c r="K18" s="49">
        <v>262</v>
      </c>
      <c r="L18" s="30">
        <v>16612</v>
      </c>
      <c r="M18" s="100">
        <f t="shared" si="3"/>
        <v>0.20060379181258303</v>
      </c>
      <c r="N18" s="34">
        <v>1219</v>
      </c>
      <c r="O18" s="32">
        <v>1630</v>
      </c>
      <c r="P18" s="109">
        <f t="shared" si="4"/>
        <v>1.9683613090206498E-2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s="4" customFormat="1" x14ac:dyDescent="0.25">
      <c r="A19" s="45" t="s">
        <v>12</v>
      </c>
      <c r="B19" s="47">
        <f t="shared" si="0"/>
        <v>27743</v>
      </c>
      <c r="C19" s="104">
        <f t="shared" si="1"/>
        <v>2985</v>
      </c>
      <c r="D19" s="84">
        <v>2308</v>
      </c>
      <c r="E19" s="86">
        <v>18473</v>
      </c>
      <c r="F19" s="86">
        <v>5257</v>
      </c>
      <c r="G19" s="86">
        <v>3254</v>
      </c>
      <c r="H19" s="86">
        <v>4738</v>
      </c>
      <c r="I19" s="86">
        <v>5224</v>
      </c>
      <c r="J19" s="105">
        <f t="shared" si="2"/>
        <v>0.66586165879681358</v>
      </c>
      <c r="K19" s="52">
        <v>160</v>
      </c>
      <c r="L19" s="39">
        <v>8418</v>
      </c>
      <c r="M19" s="101">
        <f t="shared" si="3"/>
        <v>0.303427891720434</v>
      </c>
      <c r="N19" s="34">
        <v>517</v>
      </c>
      <c r="O19" s="32">
        <v>852</v>
      </c>
      <c r="P19" s="109">
        <f t="shared" si="4"/>
        <v>3.0710449482752405E-2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s="3" customFormat="1" x14ac:dyDescent="0.25">
      <c r="A20" s="44" t="s">
        <v>26</v>
      </c>
      <c r="B20" s="103">
        <f t="shared" si="0"/>
        <v>108575</v>
      </c>
      <c r="C20" s="104">
        <f t="shared" si="1"/>
        <v>17042</v>
      </c>
      <c r="D20" s="84">
        <v>15077</v>
      </c>
      <c r="E20" s="86">
        <v>83229</v>
      </c>
      <c r="F20" s="86">
        <v>14027</v>
      </c>
      <c r="G20" s="86">
        <v>13065</v>
      </c>
      <c r="H20" s="86">
        <v>25416</v>
      </c>
      <c r="I20" s="86">
        <v>30721</v>
      </c>
      <c r="J20" s="105">
        <f t="shared" si="2"/>
        <v>0.7665576790237163</v>
      </c>
      <c r="K20" s="49">
        <v>374</v>
      </c>
      <c r="L20" s="30">
        <v>22526</v>
      </c>
      <c r="M20" s="100">
        <f t="shared" si="3"/>
        <v>0.20746949113516003</v>
      </c>
      <c r="N20" s="34">
        <v>1591</v>
      </c>
      <c r="O20" s="32">
        <v>2820</v>
      </c>
      <c r="P20" s="109">
        <f t="shared" si="4"/>
        <v>2.5972829841123646E-2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s="4" customFormat="1" x14ac:dyDescent="0.25">
      <c r="A21" s="45" t="s">
        <v>24</v>
      </c>
      <c r="B21" s="47">
        <f t="shared" si="0"/>
        <v>19966</v>
      </c>
      <c r="C21" s="104">
        <f t="shared" si="1"/>
        <v>3125</v>
      </c>
      <c r="D21" s="84">
        <v>2583</v>
      </c>
      <c r="E21" s="86">
        <v>13302</v>
      </c>
      <c r="F21" s="86">
        <v>1453</v>
      </c>
      <c r="G21" s="86">
        <v>2827</v>
      </c>
      <c r="H21" s="86">
        <v>4523</v>
      </c>
      <c r="I21" s="86">
        <v>4499</v>
      </c>
      <c r="J21" s="105">
        <f t="shared" si="2"/>
        <v>0.6662325954122007</v>
      </c>
      <c r="K21" s="49">
        <v>119</v>
      </c>
      <c r="L21" s="30">
        <v>5903</v>
      </c>
      <c r="M21" s="101">
        <f t="shared" si="3"/>
        <v>0.29565260943604127</v>
      </c>
      <c r="N21" s="34">
        <v>423</v>
      </c>
      <c r="O21" s="32">
        <v>761</v>
      </c>
      <c r="P21" s="109">
        <f t="shared" si="4"/>
        <v>3.8114795151757988E-2</v>
      </c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s="3" customFormat="1" x14ac:dyDescent="0.25">
      <c r="A22" s="44" t="s">
        <v>14</v>
      </c>
      <c r="B22" s="103">
        <f t="shared" si="0"/>
        <v>52684</v>
      </c>
      <c r="C22" s="104">
        <f t="shared" si="1"/>
        <v>4788</v>
      </c>
      <c r="D22" s="84">
        <v>4150</v>
      </c>
      <c r="E22" s="86">
        <v>43696</v>
      </c>
      <c r="F22" s="86">
        <v>12155</v>
      </c>
      <c r="G22" s="86">
        <v>9353</v>
      </c>
      <c r="H22" s="86">
        <v>12273</v>
      </c>
      <c r="I22" s="86">
        <v>9915</v>
      </c>
      <c r="J22" s="105">
        <f t="shared" si="2"/>
        <v>0.82939791967200671</v>
      </c>
      <c r="K22" s="49">
        <v>141</v>
      </c>
      <c r="L22" s="30">
        <v>8320</v>
      </c>
      <c r="M22" s="100">
        <f t="shared" si="3"/>
        <v>0.15792270898185407</v>
      </c>
      <c r="N22" s="34">
        <v>497</v>
      </c>
      <c r="O22" s="32">
        <v>668</v>
      </c>
      <c r="P22" s="109">
        <f t="shared" si="4"/>
        <v>1.2679371346139246E-2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s="4" customFormat="1" x14ac:dyDescent="0.25">
      <c r="A23" s="45" t="s">
        <v>19</v>
      </c>
      <c r="B23" s="47">
        <f t="shared" si="0"/>
        <v>13094</v>
      </c>
      <c r="C23" s="104">
        <f t="shared" si="1"/>
        <v>1446</v>
      </c>
      <c r="D23" s="84">
        <v>1147</v>
      </c>
      <c r="E23" s="86">
        <v>9154</v>
      </c>
      <c r="F23" s="86">
        <v>891</v>
      </c>
      <c r="G23" s="86">
        <v>1885</v>
      </c>
      <c r="H23" s="86">
        <v>3528</v>
      </c>
      <c r="I23" s="86">
        <v>2850</v>
      </c>
      <c r="J23" s="105">
        <f t="shared" si="2"/>
        <v>0.69909882388880407</v>
      </c>
      <c r="K23" s="49">
        <v>82</v>
      </c>
      <c r="L23" s="30">
        <v>3555</v>
      </c>
      <c r="M23" s="101">
        <f t="shared" si="3"/>
        <v>0.2714983962120055</v>
      </c>
      <c r="N23" s="34">
        <v>217</v>
      </c>
      <c r="O23" s="32">
        <v>385</v>
      </c>
      <c r="P23" s="109">
        <f t="shared" si="4"/>
        <v>2.9402779899190469E-2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s="3" customFormat="1" x14ac:dyDescent="0.25">
      <c r="A24" s="44" t="s">
        <v>25</v>
      </c>
      <c r="B24" s="103">
        <f t="shared" si="0"/>
        <v>29339</v>
      </c>
      <c r="C24" s="104">
        <f t="shared" si="1"/>
        <v>2832</v>
      </c>
      <c r="D24" s="84">
        <v>2180</v>
      </c>
      <c r="E24" s="86">
        <v>20139</v>
      </c>
      <c r="F24" s="86">
        <v>3116</v>
      </c>
      <c r="G24" s="86">
        <v>4603</v>
      </c>
      <c r="H24" s="86">
        <v>5488</v>
      </c>
      <c r="I24" s="86">
        <v>6932</v>
      </c>
      <c r="J24" s="105">
        <f t="shared" si="2"/>
        <v>0.68642421350420946</v>
      </c>
      <c r="K24" s="49">
        <v>173</v>
      </c>
      <c r="L24" s="30">
        <v>8567</v>
      </c>
      <c r="M24" s="100">
        <f t="shared" si="3"/>
        <v>0.29200040901189545</v>
      </c>
      <c r="N24" s="34">
        <v>479</v>
      </c>
      <c r="O24" s="32">
        <v>633</v>
      </c>
      <c r="P24" s="109">
        <f t="shared" si="4"/>
        <v>2.1575377483895156E-2</v>
      </c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s="4" customFormat="1" x14ac:dyDescent="0.25">
      <c r="A25" s="45" t="s">
        <v>22</v>
      </c>
      <c r="B25" s="47">
        <f t="shared" si="0"/>
        <v>36948</v>
      </c>
      <c r="C25" s="104">
        <f t="shared" si="1"/>
        <v>5994</v>
      </c>
      <c r="D25" s="84">
        <v>5144</v>
      </c>
      <c r="E25" s="86">
        <v>27197</v>
      </c>
      <c r="F25" s="86">
        <v>3917</v>
      </c>
      <c r="G25" s="86">
        <v>5514</v>
      </c>
      <c r="H25" s="86">
        <v>7916</v>
      </c>
      <c r="I25" s="86">
        <v>9850</v>
      </c>
      <c r="J25" s="105">
        <f t="shared" si="2"/>
        <v>0.73608855689076536</v>
      </c>
      <c r="K25" s="49">
        <v>185</v>
      </c>
      <c r="L25" s="30">
        <v>9055</v>
      </c>
      <c r="M25" s="101">
        <f t="shared" si="3"/>
        <v>0.2450741582764967</v>
      </c>
      <c r="N25" s="34">
        <v>665</v>
      </c>
      <c r="O25" s="32">
        <v>696</v>
      </c>
      <c r="P25" s="109">
        <f t="shared" si="4"/>
        <v>1.8837284832737902E-2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s="3" customFormat="1" x14ac:dyDescent="0.25">
      <c r="A26" s="44" t="s">
        <v>10</v>
      </c>
      <c r="B26" s="103">
        <f t="shared" si="0"/>
        <v>72409</v>
      </c>
      <c r="C26" s="104">
        <f>D26+K26+N26</f>
        <v>10137</v>
      </c>
      <c r="D26" s="112">
        <v>9019</v>
      </c>
      <c r="E26" s="86">
        <v>62700</v>
      </c>
      <c r="F26" s="86">
        <v>12395</v>
      </c>
      <c r="G26" s="86">
        <v>13063</v>
      </c>
      <c r="H26" s="86">
        <v>17928</v>
      </c>
      <c r="I26" s="86">
        <v>19314</v>
      </c>
      <c r="J26" s="105">
        <f t="shared" si="2"/>
        <v>0.86591445814746781</v>
      </c>
      <c r="K26" s="52">
        <v>182</v>
      </c>
      <c r="L26" s="39">
        <v>9014</v>
      </c>
      <c r="M26" s="100">
        <f t="shared" si="3"/>
        <v>0.12448728749188637</v>
      </c>
      <c r="N26" s="34">
        <v>936</v>
      </c>
      <c r="O26" s="32">
        <v>695</v>
      </c>
      <c r="P26" s="109">
        <f t="shared" si="4"/>
        <v>9.5982543606457759E-3</v>
      </c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x14ac:dyDescent="0.25">
      <c r="A27" s="46" t="s">
        <v>40</v>
      </c>
      <c r="B27" s="106">
        <f>SUM(B6:B26)</f>
        <v>1298159</v>
      </c>
      <c r="C27" s="107">
        <f>D27+K27+N27</f>
        <v>156097</v>
      </c>
      <c r="D27" s="111">
        <v>136260</v>
      </c>
      <c r="E27" s="87">
        <v>969776</v>
      </c>
      <c r="F27" s="87">
        <v>250158</v>
      </c>
      <c r="G27" s="87">
        <v>183189</v>
      </c>
      <c r="H27" s="87">
        <v>249826</v>
      </c>
      <c r="I27" s="87">
        <v>286603</v>
      </c>
      <c r="J27" s="108">
        <f>E27/B27</f>
        <v>0.7470394612678416</v>
      </c>
      <c r="K27" s="51">
        <f>SUM(K6:K26)</f>
        <v>3742</v>
      </c>
      <c r="L27" s="25">
        <f>SUM(L6:L26)</f>
        <v>303296</v>
      </c>
      <c r="M27" s="102">
        <f>L27/B27</f>
        <v>0.23363547916703578</v>
      </c>
      <c r="N27" s="48">
        <f>SUM(N6:N26)</f>
        <v>16095</v>
      </c>
      <c r="O27" s="25">
        <f>SUM(O6:O26)</f>
        <v>25087</v>
      </c>
      <c r="P27" s="110">
        <f>O27/B27</f>
        <v>1.9325059565122607E-2</v>
      </c>
    </row>
    <row r="28" spans="1:50" x14ac:dyDescent="0.25">
      <c r="A28" s="27" t="s">
        <v>50</v>
      </c>
      <c r="B28" s="5"/>
      <c r="C28" s="5"/>
      <c r="D28" s="5"/>
    </row>
    <row r="29" spans="1:50" x14ac:dyDescent="0.25">
      <c r="A29" s="6"/>
      <c r="B29" s="5"/>
      <c r="C29" s="5"/>
      <c r="D29" s="5"/>
    </row>
    <row r="30" spans="1:50" x14ac:dyDescent="0.25">
      <c r="A30" s="6"/>
      <c r="B30" s="5"/>
      <c r="C30" s="5"/>
      <c r="D30" s="5"/>
      <c r="L30" s="58"/>
    </row>
    <row r="31" spans="1:50" x14ac:dyDescent="0.25">
      <c r="A31" s="6"/>
      <c r="B31" s="5"/>
      <c r="C31" s="5"/>
      <c r="D31" s="5"/>
    </row>
    <row r="32" spans="1:50" x14ac:dyDescent="0.25">
      <c r="A32" s="6"/>
      <c r="B32" s="5"/>
      <c r="C32" s="5"/>
      <c r="D32" s="5"/>
    </row>
    <row r="33" spans="1:4" x14ac:dyDescent="0.25">
      <c r="A33" s="6"/>
      <c r="B33" s="5"/>
      <c r="C33" s="5"/>
      <c r="D33" s="5"/>
    </row>
    <row r="34" spans="1:4" x14ac:dyDescent="0.25">
      <c r="A34" s="6"/>
      <c r="B34" s="5"/>
      <c r="C34" s="5"/>
      <c r="D34" s="5"/>
    </row>
    <row r="35" spans="1:4" x14ac:dyDescent="0.25">
      <c r="A35" s="6"/>
      <c r="B35" s="5"/>
      <c r="C35" s="5"/>
      <c r="D35" s="5"/>
    </row>
    <row r="36" spans="1:4" x14ac:dyDescent="0.25">
      <c r="A36" s="6"/>
      <c r="B36" s="5"/>
      <c r="C36" s="5"/>
      <c r="D36" s="5"/>
    </row>
    <row r="37" spans="1:4" x14ac:dyDescent="0.25">
      <c r="A37" s="6"/>
      <c r="B37" s="5"/>
      <c r="C37" s="5"/>
      <c r="D37" s="5"/>
    </row>
    <row r="38" spans="1:4" x14ac:dyDescent="0.25">
      <c r="A38" s="6"/>
      <c r="B38" s="5"/>
      <c r="C38" s="5"/>
      <c r="D38" s="5"/>
    </row>
    <row r="39" spans="1:4" x14ac:dyDescent="0.25">
      <c r="A39" s="6"/>
      <c r="B39" s="5"/>
      <c r="C39" s="5"/>
      <c r="D39" s="5"/>
    </row>
    <row r="40" spans="1:4" x14ac:dyDescent="0.25">
      <c r="A40" s="6"/>
      <c r="B40" s="5"/>
      <c r="C40" s="5"/>
      <c r="D40" s="5"/>
    </row>
    <row r="41" spans="1:4" x14ac:dyDescent="0.25">
      <c r="A41" s="6"/>
      <c r="B41" s="5"/>
      <c r="C41" s="5"/>
      <c r="D41" s="5"/>
    </row>
    <row r="42" spans="1:4" x14ac:dyDescent="0.25">
      <c r="A42" s="6"/>
      <c r="B42" s="5"/>
      <c r="C42" s="5"/>
      <c r="D42" s="5"/>
    </row>
    <row r="43" spans="1:4" x14ac:dyDescent="0.25">
      <c r="A43" s="6"/>
      <c r="B43" s="5"/>
      <c r="C43" s="5"/>
      <c r="D43" s="5"/>
    </row>
    <row r="44" spans="1:4" x14ac:dyDescent="0.25">
      <c r="A44" s="6"/>
      <c r="B44" s="5"/>
      <c r="C44" s="5"/>
      <c r="D44" s="5"/>
    </row>
    <row r="45" spans="1:4" x14ac:dyDescent="0.25">
      <c r="A45" s="6"/>
      <c r="B45" s="5"/>
      <c r="C45" s="5"/>
      <c r="D45" s="5"/>
    </row>
    <row r="46" spans="1:4" x14ac:dyDescent="0.25">
      <c r="A46" s="6"/>
      <c r="B46" s="5"/>
      <c r="C46" s="5"/>
      <c r="D46" s="5"/>
    </row>
    <row r="47" spans="1:4" x14ac:dyDescent="0.25">
      <c r="A47" s="6"/>
      <c r="B47" s="5"/>
      <c r="C47" s="5"/>
      <c r="D47" s="5"/>
    </row>
    <row r="48" spans="1:4" x14ac:dyDescent="0.25">
      <c r="A48" s="6"/>
      <c r="B48" s="5"/>
      <c r="C48" s="5"/>
      <c r="D48" s="5"/>
    </row>
    <row r="49" spans="1:4" x14ac:dyDescent="0.25">
      <c r="A49" s="6"/>
      <c r="B49" s="5"/>
      <c r="C49" s="5"/>
      <c r="D49" s="5"/>
    </row>
    <row r="50" spans="1:4" x14ac:dyDescent="0.25">
      <c r="A50" s="6"/>
      <c r="B50" s="5"/>
      <c r="C50" s="5"/>
      <c r="D50" s="5"/>
    </row>
    <row r="51" spans="1:4" x14ac:dyDescent="0.25">
      <c r="A51" s="6"/>
      <c r="B51" s="5"/>
      <c r="C51" s="5"/>
      <c r="D51" s="5"/>
    </row>
    <row r="52" spans="1:4" x14ac:dyDescent="0.25">
      <c r="A52" s="6"/>
      <c r="B52" s="5"/>
      <c r="C52" s="5"/>
      <c r="D52" s="5"/>
    </row>
    <row r="53" spans="1:4" x14ac:dyDescent="0.25">
      <c r="A53" s="6"/>
      <c r="B53" s="5"/>
      <c r="C53" s="5"/>
      <c r="D53" s="5"/>
    </row>
    <row r="54" spans="1:4" x14ac:dyDescent="0.25">
      <c r="A54" s="6"/>
      <c r="B54" s="5"/>
      <c r="C54" s="5"/>
      <c r="D54" s="5"/>
    </row>
    <row r="55" spans="1:4" x14ac:dyDescent="0.25">
      <c r="A55" s="6"/>
      <c r="B55" s="5"/>
      <c r="C55" s="5"/>
      <c r="D55" s="5"/>
    </row>
    <row r="56" spans="1:4" x14ac:dyDescent="0.25">
      <c r="A56" s="6"/>
      <c r="B56" s="5"/>
      <c r="C56" s="5"/>
      <c r="D56" s="5"/>
    </row>
    <row r="57" spans="1:4" x14ac:dyDescent="0.25">
      <c r="A57" s="6"/>
      <c r="B57" s="5"/>
      <c r="C57" s="5"/>
      <c r="D57" s="5"/>
    </row>
    <row r="58" spans="1:4" x14ac:dyDescent="0.25">
      <c r="A58" s="6"/>
      <c r="B58" s="5"/>
      <c r="C58" s="5"/>
      <c r="D58" s="5"/>
    </row>
    <row r="59" spans="1:4" x14ac:dyDescent="0.25">
      <c r="A59" s="6"/>
      <c r="B59" s="5"/>
      <c r="C59" s="5"/>
      <c r="D59" s="5"/>
    </row>
    <row r="60" spans="1:4" x14ac:dyDescent="0.25">
      <c r="A60" s="6"/>
      <c r="B60" s="5"/>
      <c r="C60" s="5"/>
      <c r="D60" s="5"/>
    </row>
    <row r="61" spans="1:4" x14ac:dyDescent="0.25">
      <c r="A61" s="6"/>
      <c r="B61" s="5"/>
      <c r="C61" s="5"/>
      <c r="D61" s="5"/>
    </row>
    <row r="62" spans="1:4" x14ac:dyDescent="0.25">
      <c r="A62" s="6"/>
      <c r="B62" s="5"/>
      <c r="C62" s="5"/>
      <c r="D62" s="5"/>
    </row>
    <row r="63" spans="1:4" x14ac:dyDescent="0.25">
      <c r="A63" s="6"/>
      <c r="B63" s="5"/>
      <c r="C63" s="5"/>
      <c r="D63" s="5"/>
    </row>
    <row r="64" spans="1:4" x14ac:dyDescent="0.25">
      <c r="A64" s="6"/>
      <c r="B64" s="5"/>
      <c r="C64" s="5"/>
      <c r="D64" s="5"/>
    </row>
    <row r="65" spans="1:4" x14ac:dyDescent="0.25">
      <c r="A65" s="6"/>
      <c r="B65" s="5"/>
      <c r="C65" s="5"/>
      <c r="D65" s="5"/>
    </row>
    <row r="66" spans="1:4" x14ac:dyDescent="0.25">
      <c r="A66" s="6"/>
      <c r="B66" s="5"/>
      <c r="C66" s="5"/>
      <c r="D66" s="5"/>
    </row>
  </sheetData>
  <mergeCells count="12">
    <mergeCell ref="L4:L5"/>
    <mergeCell ref="M4:M5"/>
    <mergeCell ref="N4:N5"/>
    <mergeCell ref="O4:O5"/>
    <mergeCell ref="P4:P5"/>
    <mergeCell ref="K4:K5"/>
    <mergeCell ref="A4:A5"/>
    <mergeCell ref="B4:B5"/>
    <mergeCell ref="D4:D5"/>
    <mergeCell ref="J4:J5"/>
    <mergeCell ref="C4:C5"/>
    <mergeCell ref="E4:I4"/>
  </mergeCells>
  <pageMargins left="0.19685039370078741" right="0.19685039370078741" top="0.35433070866141736" bottom="0.35433070866141736" header="0.11811023622047245" footer="0.11811023622047245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5"/>
  <sheetViews>
    <sheetView zoomScaleNormal="100" workbookViewId="0">
      <selection activeCell="D4" sqref="D4:H8"/>
    </sheetView>
  </sheetViews>
  <sheetFormatPr defaultRowHeight="15" x14ac:dyDescent="0.25"/>
  <cols>
    <col min="1" max="1" width="18.42578125" customWidth="1"/>
    <col min="2" max="2" width="10.140625" bestFit="1" customWidth="1"/>
    <col min="3" max="4" width="10.7109375" customWidth="1"/>
    <col min="5" max="5" width="10" customWidth="1"/>
    <col min="6" max="6" width="7.85546875" customWidth="1"/>
    <col min="7" max="7" width="8.140625" customWidth="1"/>
    <col min="8" max="8" width="8.7109375" customWidth="1"/>
    <col min="9" max="9" width="11" customWidth="1"/>
    <col min="10" max="12" width="11.5703125" customWidth="1"/>
    <col min="13" max="13" width="11.42578125" customWidth="1"/>
    <col min="14" max="14" width="11.85546875" customWidth="1"/>
    <col min="15" max="15" width="12.140625" customWidth="1"/>
  </cols>
  <sheetData>
    <row r="2" spans="1:16" x14ac:dyDescent="0.25">
      <c r="C2" s="29"/>
      <c r="D2" s="29"/>
      <c r="I2" s="29"/>
    </row>
    <row r="3" spans="1:16" s="1" customFormat="1" ht="56.25" customHeight="1" x14ac:dyDescent="0.25">
      <c r="A3" s="12" t="s">
        <v>0</v>
      </c>
      <c r="B3" s="12" t="s">
        <v>1</v>
      </c>
      <c r="C3" s="12" t="s">
        <v>31</v>
      </c>
      <c r="D3" s="13" t="s">
        <v>37</v>
      </c>
      <c r="E3" s="7" t="s">
        <v>6</v>
      </c>
      <c r="F3" s="7" t="s">
        <v>7</v>
      </c>
      <c r="G3" s="7" t="s">
        <v>8</v>
      </c>
      <c r="H3" s="7" t="s">
        <v>9</v>
      </c>
      <c r="I3" s="20" t="s">
        <v>47</v>
      </c>
      <c r="J3" s="14" t="s">
        <v>32</v>
      </c>
      <c r="K3" s="14" t="s">
        <v>33</v>
      </c>
      <c r="L3" s="8" t="s">
        <v>48</v>
      </c>
      <c r="M3" s="15" t="s">
        <v>34</v>
      </c>
      <c r="N3" s="15" t="s">
        <v>35</v>
      </c>
      <c r="O3" s="9" t="s">
        <v>49</v>
      </c>
    </row>
    <row r="4" spans="1:16" s="1" customFormat="1" x14ac:dyDescent="0.25">
      <c r="A4" s="59" t="s">
        <v>10</v>
      </c>
      <c r="B4" s="55">
        <f>D4+K4+N4</f>
        <v>72409</v>
      </c>
      <c r="C4" s="88">
        <v>9019</v>
      </c>
      <c r="D4" s="86">
        <v>62700</v>
      </c>
      <c r="E4" s="91">
        <v>12395</v>
      </c>
      <c r="F4" s="91">
        <v>13063</v>
      </c>
      <c r="G4" s="91">
        <v>17928</v>
      </c>
      <c r="H4" s="91">
        <v>19314</v>
      </c>
      <c r="I4" s="90">
        <f>D4/B4</f>
        <v>0.86591445814746781</v>
      </c>
      <c r="J4" s="31">
        <v>182</v>
      </c>
      <c r="K4" s="31">
        <v>9014</v>
      </c>
      <c r="L4" s="60">
        <f>K4/B4</f>
        <v>0.12448728749188637</v>
      </c>
      <c r="M4" s="57">
        <v>936</v>
      </c>
      <c r="N4" s="54">
        <v>695</v>
      </c>
      <c r="O4" s="60">
        <f>N4/B4</f>
        <v>9.5982543606457759E-3</v>
      </c>
    </row>
    <row r="5" spans="1:16" s="3" customFormat="1" x14ac:dyDescent="0.25">
      <c r="A5" s="59" t="s">
        <v>29</v>
      </c>
      <c r="B5" s="56">
        <v>33658</v>
      </c>
      <c r="C5" s="89">
        <v>3498</v>
      </c>
      <c r="D5" s="86">
        <v>28549</v>
      </c>
      <c r="E5" s="91">
        <v>4465</v>
      </c>
      <c r="F5" s="91">
        <v>7449</v>
      </c>
      <c r="G5" s="91">
        <v>8694</v>
      </c>
      <c r="H5" s="91">
        <v>7941</v>
      </c>
      <c r="I5" s="90">
        <f>D5/B5</f>
        <v>0.84820844969992271</v>
      </c>
      <c r="J5" s="39">
        <v>109</v>
      </c>
      <c r="K5" s="39">
        <v>4686</v>
      </c>
      <c r="L5" s="60">
        <f>K5/B5</f>
        <v>0.13922395864281895</v>
      </c>
      <c r="M5" s="32">
        <v>341</v>
      </c>
      <c r="N5" s="32">
        <v>423</v>
      </c>
      <c r="O5" s="60">
        <f>N5/B5</f>
        <v>1.2567591657258305E-2</v>
      </c>
      <c r="P5" s="2"/>
    </row>
    <row r="6" spans="1:16" s="4" customFormat="1" x14ac:dyDescent="0.25">
      <c r="A6" s="59" t="s">
        <v>14</v>
      </c>
      <c r="B6" s="56">
        <v>52684</v>
      </c>
      <c r="C6" s="89">
        <v>4150</v>
      </c>
      <c r="D6" s="86">
        <v>43696</v>
      </c>
      <c r="E6" s="91">
        <v>12155</v>
      </c>
      <c r="F6" s="91">
        <v>9353</v>
      </c>
      <c r="G6" s="91">
        <v>12273</v>
      </c>
      <c r="H6" s="91">
        <v>9915</v>
      </c>
      <c r="I6" s="90">
        <f>D6/B6</f>
        <v>0.82939791967200671</v>
      </c>
      <c r="J6" s="30">
        <v>141</v>
      </c>
      <c r="K6" s="30">
        <v>8320</v>
      </c>
      <c r="L6" s="60">
        <f>K6/B6</f>
        <v>0.15792270898185407</v>
      </c>
      <c r="M6" s="32">
        <v>497</v>
      </c>
      <c r="N6" s="32">
        <v>668</v>
      </c>
      <c r="O6" s="60">
        <f>N6/B6</f>
        <v>1.2679371346139246E-2</v>
      </c>
    </row>
    <row r="7" spans="1:16" s="3" customFormat="1" x14ac:dyDescent="0.25">
      <c r="A7" s="59" t="s">
        <v>27</v>
      </c>
      <c r="B7" s="56">
        <v>66047</v>
      </c>
      <c r="C7" s="89">
        <v>11291</v>
      </c>
      <c r="D7" s="86">
        <v>54264</v>
      </c>
      <c r="E7" s="91">
        <v>13292</v>
      </c>
      <c r="F7" s="91">
        <v>8593</v>
      </c>
      <c r="G7" s="91">
        <v>13665</v>
      </c>
      <c r="H7" s="91">
        <v>18714</v>
      </c>
      <c r="I7" s="90">
        <f>D7/B7</f>
        <v>0.8215967417142338</v>
      </c>
      <c r="J7" s="30">
        <v>224</v>
      </c>
      <c r="K7" s="30">
        <v>10960</v>
      </c>
      <c r="L7" s="60">
        <f>K7/B7</f>
        <v>0.16594243493269945</v>
      </c>
      <c r="M7" s="38">
        <v>961</v>
      </c>
      <c r="N7" s="38">
        <v>823</v>
      </c>
      <c r="O7" s="60">
        <f>N7/B7</f>
        <v>1.2460823353066756E-2</v>
      </c>
      <c r="P7" s="2"/>
    </row>
    <row r="8" spans="1:16" s="4" customFormat="1" x14ac:dyDescent="0.25">
      <c r="A8" s="59" t="s">
        <v>15</v>
      </c>
      <c r="B8" s="55">
        <v>23416</v>
      </c>
      <c r="C8" s="89">
        <v>1993</v>
      </c>
      <c r="D8" s="86">
        <v>18285</v>
      </c>
      <c r="E8" s="91">
        <v>6543</v>
      </c>
      <c r="F8" s="91">
        <v>2697</v>
      </c>
      <c r="G8" s="91">
        <v>4672</v>
      </c>
      <c r="H8" s="91">
        <v>4373</v>
      </c>
      <c r="I8" s="90">
        <f>D8/B8</f>
        <v>0.78087632388110695</v>
      </c>
      <c r="J8" s="39">
        <v>107</v>
      </c>
      <c r="K8" s="39">
        <v>4719</v>
      </c>
      <c r="L8" s="60">
        <f>K8/B8</f>
        <v>0.20152886914929963</v>
      </c>
      <c r="M8" s="38">
        <v>322</v>
      </c>
      <c r="N8" s="38">
        <v>412</v>
      </c>
      <c r="O8" s="60">
        <f>N8/B8</f>
        <v>1.7594806969593441E-2</v>
      </c>
    </row>
    <row r="9" spans="1:16" x14ac:dyDescent="0.25">
      <c r="A9" s="27" t="s">
        <v>46</v>
      </c>
      <c r="B9" s="5"/>
      <c r="C9" s="5"/>
    </row>
    <row r="10" spans="1:16" x14ac:dyDescent="0.25">
      <c r="A10" s="16"/>
      <c r="B10" s="17"/>
      <c r="C10" s="17"/>
      <c r="D10" s="18"/>
      <c r="E10" s="18"/>
      <c r="F10" s="18"/>
    </row>
    <row r="11" spans="1:16" x14ac:dyDescent="0.25">
      <c r="A11" s="24" t="s">
        <v>53</v>
      </c>
      <c r="B11" s="23"/>
      <c r="C11" s="17"/>
      <c r="D11" s="18"/>
      <c r="E11" s="18"/>
      <c r="F11" s="18"/>
    </row>
    <row r="12" spans="1:16" x14ac:dyDescent="0.25">
      <c r="A12" s="6"/>
      <c r="B12" s="5"/>
      <c r="C12" s="5"/>
    </row>
    <row r="13" spans="1:16" x14ac:dyDescent="0.25">
      <c r="A13" s="6"/>
      <c r="B13" s="5"/>
      <c r="C13" s="5"/>
    </row>
    <row r="14" spans="1:16" x14ac:dyDescent="0.25">
      <c r="A14" s="6"/>
      <c r="B14" s="5"/>
      <c r="C14" s="5"/>
    </row>
    <row r="15" spans="1:16" x14ac:dyDescent="0.25">
      <c r="A15" s="6"/>
      <c r="B15" s="5"/>
      <c r="C15" s="5"/>
      <c r="K15" s="29"/>
      <c r="L15" s="29"/>
    </row>
    <row r="16" spans="1:16" x14ac:dyDescent="0.25">
      <c r="A16" s="6"/>
      <c r="B16" s="5"/>
      <c r="C16" s="5"/>
      <c r="K16" s="29"/>
      <c r="L16" s="29"/>
    </row>
    <row r="17" spans="1:15" x14ac:dyDescent="0.25">
      <c r="A17" s="6"/>
      <c r="B17" s="5"/>
      <c r="C17" s="5"/>
    </row>
    <row r="18" spans="1:15" x14ac:dyDescent="0.25">
      <c r="A18" s="6"/>
      <c r="B18" s="5"/>
      <c r="C18" s="5"/>
    </row>
    <row r="19" spans="1:15" x14ac:dyDescent="0.25">
      <c r="A19" s="6"/>
      <c r="B19" s="5"/>
      <c r="C19" s="5"/>
    </row>
    <row r="20" spans="1:15" x14ac:dyDescent="0.25">
      <c r="A20" s="6"/>
      <c r="B20" s="5"/>
      <c r="C20" s="5"/>
      <c r="J20" s="29"/>
      <c r="K20" s="29"/>
      <c r="L20" s="29"/>
      <c r="M20" s="29"/>
      <c r="N20" s="29"/>
      <c r="O20" s="29"/>
    </row>
    <row r="21" spans="1:15" ht="15.75" customHeight="1" x14ac:dyDescent="0.25">
      <c r="A21" s="6"/>
      <c r="B21" s="5"/>
      <c r="C21" s="5"/>
      <c r="J21" s="29"/>
      <c r="K21" s="29"/>
      <c r="L21" s="29"/>
      <c r="M21" s="29"/>
      <c r="N21" s="29"/>
      <c r="O21" s="29"/>
    </row>
    <row r="22" spans="1:15" x14ac:dyDescent="0.25">
      <c r="A22" s="6"/>
      <c r="B22" s="5"/>
      <c r="C22" s="5"/>
      <c r="J22" s="29"/>
      <c r="K22" s="29"/>
      <c r="L22" s="29"/>
      <c r="M22" s="29"/>
      <c r="N22" s="29"/>
      <c r="O22" s="29"/>
    </row>
    <row r="23" spans="1:15" x14ac:dyDescent="0.25">
      <c r="A23" s="6"/>
      <c r="B23" s="5"/>
      <c r="C23" s="5"/>
      <c r="J23" s="29"/>
      <c r="K23" s="29"/>
      <c r="L23" s="29"/>
      <c r="M23" s="29"/>
      <c r="N23" s="29"/>
      <c r="O23" s="29"/>
    </row>
    <row r="24" spans="1:15" ht="12.75" customHeight="1" x14ac:dyDescent="0.25">
      <c r="A24" s="6"/>
      <c r="B24" s="5"/>
      <c r="C24" s="5"/>
      <c r="J24" s="29"/>
      <c r="K24" s="29"/>
      <c r="L24" s="29"/>
      <c r="M24" s="29"/>
      <c r="N24" s="29"/>
      <c r="O24" s="29"/>
    </row>
    <row r="25" spans="1:15" s="22" customFormat="1" ht="12.75" customHeight="1" x14ac:dyDescent="0.25">
      <c r="A25" s="5"/>
      <c r="B25" s="5"/>
      <c r="C25" s="5"/>
    </row>
    <row r="27" spans="1:15" ht="14.25" customHeight="1" x14ac:dyDescent="0.25">
      <c r="A27" s="10" t="s">
        <v>54</v>
      </c>
      <c r="B27" s="5"/>
      <c r="C27" s="5"/>
    </row>
    <row r="28" spans="1:15" s="22" customFormat="1" ht="14.25" customHeight="1" x14ac:dyDescent="0.25"/>
    <row r="29" spans="1:1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</sheetData>
  <sortState ref="A34:BF54">
    <sortCondition descending="1" ref="J34:J54"/>
  </sortState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0"/>
  <sheetViews>
    <sheetView zoomScaleNormal="100" workbookViewId="0">
      <selection activeCell="K17" sqref="K17"/>
    </sheetView>
  </sheetViews>
  <sheetFormatPr defaultRowHeight="15" x14ac:dyDescent="0.25"/>
  <cols>
    <col min="1" max="1" width="22" customWidth="1"/>
    <col min="2" max="2" width="12.42578125" customWidth="1"/>
    <col min="3" max="3" width="10.7109375" bestFit="1" customWidth="1"/>
    <col min="4" max="4" width="12.28515625" customWidth="1"/>
    <col min="5" max="5" width="9.7109375" customWidth="1"/>
    <col min="6" max="6" width="8.28515625" customWidth="1"/>
    <col min="7" max="7" width="8.85546875" customWidth="1"/>
    <col min="8" max="8" width="8.42578125" customWidth="1"/>
    <col min="9" max="9" width="9.5703125" customWidth="1"/>
    <col min="10" max="10" width="11.7109375" customWidth="1"/>
    <col min="11" max="12" width="11.5703125" customWidth="1"/>
    <col min="13" max="13" width="11.28515625" customWidth="1"/>
    <col min="14" max="14" width="13" customWidth="1"/>
    <col min="15" max="15" width="13.28515625" customWidth="1"/>
  </cols>
  <sheetData>
    <row r="2" spans="1:16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6" s="1" customFormat="1" ht="67.5" x14ac:dyDescent="0.25">
      <c r="A3" s="43" t="s">
        <v>0</v>
      </c>
      <c r="B3" s="43" t="s">
        <v>1</v>
      </c>
      <c r="C3" s="43" t="s">
        <v>31</v>
      </c>
      <c r="D3" s="13" t="s">
        <v>37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47</v>
      </c>
      <c r="J3" s="41" t="s">
        <v>32</v>
      </c>
      <c r="K3" s="41" t="s">
        <v>33</v>
      </c>
      <c r="L3" s="21" t="s">
        <v>48</v>
      </c>
      <c r="M3" s="42" t="s">
        <v>34</v>
      </c>
      <c r="N3" s="42" t="s">
        <v>35</v>
      </c>
      <c r="O3" s="19" t="s">
        <v>49</v>
      </c>
    </row>
    <row r="4" spans="1:16" s="3" customFormat="1" x14ac:dyDescent="0.25">
      <c r="A4" s="59" t="s">
        <v>18</v>
      </c>
      <c r="B4" s="94">
        <v>8832</v>
      </c>
      <c r="C4" s="98">
        <v>950</v>
      </c>
      <c r="D4" s="96">
        <v>4855</v>
      </c>
      <c r="E4" s="92">
        <v>71</v>
      </c>
      <c r="F4" s="91">
        <v>664</v>
      </c>
      <c r="G4" s="91">
        <v>2153</v>
      </c>
      <c r="H4" s="91">
        <v>1967</v>
      </c>
      <c r="I4" s="90">
        <f>D4/B4</f>
        <v>0.54970561594202894</v>
      </c>
      <c r="J4" s="31">
        <v>90</v>
      </c>
      <c r="K4" s="31">
        <v>3769</v>
      </c>
      <c r="L4" s="60">
        <f>K4/B4</f>
        <v>0.42674365942028986</v>
      </c>
      <c r="M4" s="57">
        <v>200</v>
      </c>
      <c r="N4" s="54">
        <v>208</v>
      </c>
      <c r="O4" s="60">
        <f>N4/B4</f>
        <v>2.355072463768116E-2</v>
      </c>
      <c r="P4" s="2"/>
    </row>
    <row r="5" spans="1:16" s="4" customFormat="1" x14ac:dyDescent="0.25">
      <c r="A5" s="59" t="s">
        <v>12</v>
      </c>
      <c r="B5" s="95">
        <v>27743</v>
      </c>
      <c r="C5" s="98">
        <v>2308</v>
      </c>
      <c r="D5" s="97">
        <v>18473</v>
      </c>
      <c r="E5" s="93">
        <v>5257</v>
      </c>
      <c r="F5" s="91">
        <v>3254</v>
      </c>
      <c r="G5" s="91">
        <v>4738</v>
      </c>
      <c r="H5" s="91">
        <v>5224</v>
      </c>
      <c r="I5" s="90">
        <f>D5/B5</f>
        <v>0.66586165879681358</v>
      </c>
      <c r="J5" s="39">
        <v>160</v>
      </c>
      <c r="K5" s="39">
        <v>8418</v>
      </c>
      <c r="L5" s="60">
        <f>K5/B5</f>
        <v>0.303427891720434</v>
      </c>
      <c r="M5" s="32">
        <v>517</v>
      </c>
      <c r="N5" s="32">
        <v>852</v>
      </c>
      <c r="O5" s="60">
        <f>N5/B5</f>
        <v>3.0710449482752405E-2</v>
      </c>
    </row>
    <row r="6" spans="1:16" s="3" customFormat="1" x14ac:dyDescent="0.25">
      <c r="A6" s="59" t="s">
        <v>20</v>
      </c>
      <c r="B6" s="95">
        <v>13473</v>
      </c>
      <c r="C6" s="98">
        <v>962</v>
      </c>
      <c r="D6" s="97">
        <v>9028</v>
      </c>
      <c r="E6" s="93">
        <v>1843</v>
      </c>
      <c r="F6" s="91">
        <v>2440</v>
      </c>
      <c r="G6" s="91">
        <v>2494</v>
      </c>
      <c r="H6" s="91">
        <v>2251</v>
      </c>
      <c r="I6" s="90">
        <f>D6/B6</f>
        <v>0.67008090254583241</v>
      </c>
      <c r="J6" s="30">
        <v>77</v>
      </c>
      <c r="K6" s="30">
        <v>4054</v>
      </c>
      <c r="L6" s="60">
        <f>K6/B6</f>
        <v>0.30089809248125882</v>
      </c>
      <c r="M6" s="32">
        <v>244</v>
      </c>
      <c r="N6" s="32">
        <v>391</v>
      </c>
      <c r="O6" s="60">
        <f>N6/B6</f>
        <v>2.9021004972908781E-2</v>
      </c>
      <c r="P6" s="2"/>
    </row>
    <row r="7" spans="1:16" s="4" customFormat="1" x14ac:dyDescent="0.25">
      <c r="A7" s="59" t="s">
        <v>24</v>
      </c>
      <c r="B7" s="95">
        <v>19966</v>
      </c>
      <c r="C7" s="98">
        <v>2583</v>
      </c>
      <c r="D7" s="97">
        <v>13302</v>
      </c>
      <c r="E7" s="93">
        <v>1453</v>
      </c>
      <c r="F7" s="91">
        <v>2827</v>
      </c>
      <c r="G7" s="91">
        <v>4523</v>
      </c>
      <c r="H7" s="91">
        <v>4499</v>
      </c>
      <c r="I7" s="90">
        <f>D7/B7</f>
        <v>0.6662325954122007</v>
      </c>
      <c r="J7" s="30">
        <v>119</v>
      </c>
      <c r="K7" s="30">
        <v>5903</v>
      </c>
      <c r="L7" s="60">
        <f>K7/B7</f>
        <v>0.29565260943604127</v>
      </c>
      <c r="M7" s="38">
        <v>423</v>
      </c>
      <c r="N7" s="38">
        <v>761</v>
      </c>
      <c r="O7" s="60">
        <f>N7/B7</f>
        <v>3.8114795151757988E-2</v>
      </c>
    </row>
    <row r="8" spans="1:16" s="3" customFormat="1" x14ac:dyDescent="0.25">
      <c r="A8" s="59" t="s">
        <v>25</v>
      </c>
      <c r="B8" s="94">
        <v>29339</v>
      </c>
      <c r="C8" s="98">
        <v>2180</v>
      </c>
      <c r="D8" s="97">
        <v>20139</v>
      </c>
      <c r="E8" s="93">
        <v>3116</v>
      </c>
      <c r="F8" s="91">
        <v>4603</v>
      </c>
      <c r="G8" s="91">
        <v>5488</v>
      </c>
      <c r="H8" s="91">
        <v>6932</v>
      </c>
      <c r="I8" s="90">
        <f>D8/B8</f>
        <v>0.68642421350420946</v>
      </c>
      <c r="J8" s="39">
        <v>173</v>
      </c>
      <c r="K8" s="39">
        <v>8567</v>
      </c>
      <c r="L8" s="60">
        <f>K8/B8</f>
        <v>0.29200040901189545</v>
      </c>
      <c r="M8" s="38">
        <v>479</v>
      </c>
      <c r="N8" s="38">
        <v>633</v>
      </c>
      <c r="O8" s="60">
        <f>N8/B8</f>
        <v>2.1575377483895156E-2</v>
      </c>
      <c r="P8" s="2"/>
    </row>
    <row r="9" spans="1:16" x14ac:dyDescent="0.25">
      <c r="A9" s="27" t="s">
        <v>41</v>
      </c>
      <c r="B9" s="5"/>
      <c r="C9" s="5"/>
    </row>
    <row r="10" spans="1:16" s="22" customFormat="1" x14ac:dyDescent="0.25">
      <c r="A10" s="5"/>
      <c r="B10" s="5"/>
      <c r="C10" s="5"/>
    </row>
    <row r="11" spans="1:16" x14ac:dyDescent="0.25">
      <c r="A11" s="28" t="s">
        <v>51</v>
      </c>
      <c r="B11" s="11"/>
      <c r="C11" s="5"/>
      <c r="H11" s="24"/>
    </row>
    <row r="12" spans="1:16" x14ac:dyDescent="0.25">
      <c r="A12" s="6"/>
      <c r="B12" s="5"/>
      <c r="C12" s="5"/>
    </row>
    <row r="13" spans="1:16" x14ac:dyDescent="0.25">
      <c r="A13" s="6"/>
      <c r="B13" s="5"/>
      <c r="C13" s="5"/>
    </row>
    <row r="14" spans="1:16" x14ac:dyDescent="0.25">
      <c r="A14" s="6"/>
      <c r="B14" s="5"/>
      <c r="C14" s="5"/>
    </row>
    <row r="15" spans="1:16" x14ac:dyDescent="0.25">
      <c r="A15" s="6"/>
      <c r="B15" s="5"/>
      <c r="C15" s="5"/>
    </row>
    <row r="16" spans="1:16" ht="29.25" customHeight="1" x14ac:dyDescent="0.25">
      <c r="A16" s="6"/>
      <c r="B16" s="5"/>
      <c r="C16" s="5"/>
      <c r="J16" s="29"/>
      <c r="K16" s="29"/>
      <c r="L16" s="29"/>
      <c r="M16" s="29"/>
      <c r="N16" s="29"/>
      <c r="O16" s="29"/>
    </row>
    <row r="17" spans="1:16" x14ac:dyDescent="0.25">
      <c r="A17" s="6"/>
      <c r="B17" s="5"/>
      <c r="C17" s="5"/>
      <c r="J17" s="29"/>
      <c r="K17" s="29"/>
      <c r="L17" s="29"/>
      <c r="M17" s="29"/>
      <c r="N17" s="29"/>
      <c r="O17" s="29"/>
    </row>
    <row r="18" spans="1:16" x14ac:dyDescent="0.25">
      <c r="A18" s="6"/>
      <c r="B18" s="5"/>
      <c r="C18" s="5"/>
      <c r="J18" s="29"/>
      <c r="K18" s="29"/>
      <c r="L18" s="29"/>
      <c r="M18" s="29"/>
      <c r="N18" s="29"/>
      <c r="O18" s="29"/>
    </row>
    <row r="19" spans="1:16" x14ac:dyDescent="0.25">
      <c r="A19" s="6"/>
      <c r="B19" s="5"/>
      <c r="C19" s="5"/>
      <c r="J19" s="29"/>
      <c r="K19" s="29"/>
      <c r="L19" s="29"/>
      <c r="M19" s="29"/>
      <c r="N19" s="29"/>
      <c r="O19" s="29"/>
    </row>
    <row r="20" spans="1:16" x14ac:dyDescent="0.25">
      <c r="A20" s="6"/>
      <c r="B20" s="5"/>
      <c r="C20" s="5"/>
      <c r="J20" s="29"/>
      <c r="K20" s="29"/>
      <c r="L20" s="29"/>
      <c r="M20" s="29"/>
      <c r="N20" s="29"/>
      <c r="O20" s="29"/>
    </row>
    <row r="21" spans="1:16" x14ac:dyDescent="0.25">
      <c r="A21" s="6"/>
      <c r="B21" s="5"/>
      <c r="C21" s="5"/>
    </row>
    <row r="22" spans="1:16" x14ac:dyDescent="0.25">
      <c r="A22" s="6"/>
      <c r="B22" s="5"/>
      <c r="C22" s="5"/>
    </row>
    <row r="23" spans="1:16" x14ac:dyDescent="0.25">
      <c r="A23" s="6"/>
      <c r="B23" s="5"/>
      <c r="C23" s="5"/>
    </row>
    <row r="24" spans="1:16" x14ac:dyDescent="0.25">
      <c r="A24" s="6"/>
      <c r="B24" s="5"/>
      <c r="C24" s="5"/>
    </row>
    <row r="25" spans="1:16" x14ac:dyDescent="0.25">
      <c r="A25" s="6"/>
      <c r="B25" s="5"/>
      <c r="C25" s="5"/>
    </row>
    <row r="26" spans="1:16" x14ac:dyDescent="0.25">
      <c r="A26" s="10" t="s">
        <v>43</v>
      </c>
      <c r="B26" s="5"/>
      <c r="C26" s="5"/>
    </row>
    <row r="27" spans="1:16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</sheetData>
  <sortState ref="A32:BF52">
    <sortCondition descending="1" ref="M32:M52"/>
  </sortState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"/>
  <sheetViews>
    <sheetView zoomScaleNormal="100" workbookViewId="0">
      <selection activeCell="K25" sqref="K25"/>
    </sheetView>
  </sheetViews>
  <sheetFormatPr defaultRowHeight="15" x14ac:dyDescent="0.25"/>
  <cols>
    <col min="1" max="1" width="22" customWidth="1"/>
    <col min="2" max="2" width="11.85546875" customWidth="1"/>
    <col min="3" max="3" width="10.42578125" customWidth="1"/>
    <col min="4" max="4" width="11.42578125" customWidth="1"/>
    <col min="5" max="5" width="7.7109375" customWidth="1"/>
    <col min="6" max="8" width="6.5703125" bestFit="1" customWidth="1"/>
    <col min="9" max="9" width="9.5703125" customWidth="1"/>
    <col min="10" max="10" width="12.7109375" customWidth="1"/>
    <col min="11" max="11" width="11.85546875" customWidth="1"/>
    <col min="12" max="12" width="13.85546875" customWidth="1"/>
    <col min="13" max="13" width="10.5703125" customWidth="1"/>
    <col min="14" max="14" width="13.140625" customWidth="1"/>
    <col min="15" max="16" width="14.140625" customWidth="1"/>
  </cols>
  <sheetData>
    <row r="2" spans="1:16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6" s="1" customFormat="1" ht="42.75" customHeight="1" x14ac:dyDescent="0.25">
      <c r="A3" s="43" t="s">
        <v>0</v>
      </c>
      <c r="B3" s="43" t="s">
        <v>1</v>
      </c>
      <c r="C3" s="43" t="s">
        <v>31</v>
      </c>
      <c r="D3" s="13" t="s">
        <v>37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47</v>
      </c>
      <c r="J3" s="41" t="s">
        <v>32</v>
      </c>
      <c r="K3" s="41" t="s">
        <v>33</v>
      </c>
      <c r="L3" s="21" t="s">
        <v>48</v>
      </c>
      <c r="M3" s="42" t="s">
        <v>34</v>
      </c>
      <c r="N3" s="42" t="s">
        <v>35</v>
      </c>
      <c r="O3" s="19" t="s">
        <v>49</v>
      </c>
    </row>
    <row r="4" spans="1:16" s="3" customFormat="1" x14ac:dyDescent="0.25">
      <c r="A4" s="59" t="s">
        <v>24</v>
      </c>
      <c r="B4" s="55">
        <v>19966</v>
      </c>
      <c r="C4" s="98">
        <v>2583</v>
      </c>
      <c r="D4" s="96">
        <v>13302</v>
      </c>
      <c r="E4" s="99">
        <v>1453</v>
      </c>
      <c r="F4" s="91">
        <v>2827</v>
      </c>
      <c r="G4" s="91">
        <v>4523</v>
      </c>
      <c r="H4" s="91">
        <v>4499</v>
      </c>
      <c r="I4" s="90">
        <f>D4/B4</f>
        <v>0.6662325954122007</v>
      </c>
      <c r="J4" s="39">
        <v>119</v>
      </c>
      <c r="K4" s="40">
        <v>5903</v>
      </c>
      <c r="L4" s="61">
        <f>K4/B4</f>
        <v>0.29565260943604127</v>
      </c>
      <c r="M4" s="36">
        <v>423</v>
      </c>
      <c r="N4" s="35">
        <v>761</v>
      </c>
      <c r="O4" s="60">
        <f>N4/B4</f>
        <v>3.8114795151757988E-2</v>
      </c>
      <c r="P4" s="2"/>
    </row>
    <row r="5" spans="1:16" s="4" customFormat="1" x14ac:dyDescent="0.25">
      <c r="A5" s="59" t="s">
        <v>12</v>
      </c>
      <c r="B5" s="56">
        <v>27743</v>
      </c>
      <c r="C5" s="98">
        <v>2308</v>
      </c>
      <c r="D5" s="97">
        <v>18473</v>
      </c>
      <c r="E5" s="93">
        <v>5257</v>
      </c>
      <c r="F5" s="91">
        <v>3254</v>
      </c>
      <c r="G5" s="91">
        <v>4738</v>
      </c>
      <c r="H5" s="91">
        <v>5224</v>
      </c>
      <c r="I5" s="90">
        <f>D5/B5</f>
        <v>0.66586165879681358</v>
      </c>
      <c r="J5" s="30">
        <v>160</v>
      </c>
      <c r="K5" s="33">
        <v>8418</v>
      </c>
      <c r="L5" s="61">
        <f>K5/B5</f>
        <v>0.303427891720434</v>
      </c>
      <c r="M5" s="37">
        <v>517</v>
      </c>
      <c r="N5" s="38">
        <v>852</v>
      </c>
      <c r="O5" s="60">
        <f>N5/B5</f>
        <v>3.0710449482752405E-2</v>
      </c>
    </row>
    <row r="6" spans="1:16" s="3" customFormat="1" x14ac:dyDescent="0.25">
      <c r="A6" s="59" t="s">
        <v>28</v>
      </c>
      <c r="B6" s="55">
        <v>31428</v>
      </c>
      <c r="C6" s="98">
        <v>4348</v>
      </c>
      <c r="D6" s="97">
        <v>23168</v>
      </c>
      <c r="E6" s="93">
        <v>3192</v>
      </c>
      <c r="F6" s="91">
        <v>4265</v>
      </c>
      <c r="G6" s="91">
        <v>6647</v>
      </c>
      <c r="H6" s="91">
        <v>9064</v>
      </c>
      <c r="I6" s="90">
        <f>D6/B6</f>
        <v>0.73717703958253789</v>
      </c>
      <c r="J6" s="30">
        <v>161</v>
      </c>
      <c r="K6" s="33">
        <v>7309</v>
      </c>
      <c r="L6" s="61">
        <f>K6/B6</f>
        <v>0.23256331933307878</v>
      </c>
      <c r="M6" s="34">
        <v>543</v>
      </c>
      <c r="N6" s="32">
        <v>951</v>
      </c>
      <c r="O6" s="60">
        <f>N6/B6</f>
        <v>3.0259641084383351E-2</v>
      </c>
      <c r="P6" s="2"/>
    </row>
    <row r="7" spans="1:16" s="4" customFormat="1" x14ac:dyDescent="0.25">
      <c r="A7" s="59" t="s">
        <v>21</v>
      </c>
      <c r="B7" s="55">
        <v>26157</v>
      </c>
      <c r="C7" s="98">
        <v>2085</v>
      </c>
      <c r="D7" s="97">
        <v>18712</v>
      </c>
      <c r="E7" s="93">
        <v>2854</v>
      </c>
      <c r="F7" s="91">
        <v>3689</v>
      </c>
      <c r="G7" s="91">
        <v>6443</v>
      </c>
      <c r="H7" s="91">
        <v>5726</v>
      </c>
      <c r="I7" s="90">
        <f>D7/B7</f>
        <v>0.71537255801506294</v>
      </c>
      <c r="J7" s="30">
        <v>113</v>
      </c>
      <c r="K7" s="33">
        <v>6671</v>
      </c>
      <c r="L7" s="61">
        <f>K7/B7</f>
        <v>0.25503689261000878</v>
      </c>
      <c r="M7" s="37">
        <v>334</v>
      </c>
      <c r="N7" s="38">
        <v>774</v>
      </c>
      <c r="O7" s="60">
        <f>N7/B7</f>
        <v>2.9590549374928318E-2</v>
      </c>
    </row>
    <row r="8" spans="1:16" s="3" customFormat="1" x14ac:dyDescent="0.25">
      <c r="A8" s="59" t="s">
        <v>19</v>
      </c>
      <c r="B8" s="55">
        <v>13094</v>
      </c>
      <c r="C8" s="98">
        <v>1147</v>
      </c>
      <c r="D8" s="97">
        <v>9154</v>
      </c>
      <c r="E8" s="93">
        <v>891</v>
      </c>
      <c r="F8" s="91">
        <v>1885</v>
      </c>
      <c r="G8" s="91">
        <v>3528</v>
      </c>
      <c r="H8" s="91">
        <v>2850</v>
      </c>
      <c r="I8" s="90">
        <f>D8/B8</f>
        <v>0.69909882388880407</v>
      </c>
      <c r="J8" s="30">
        <v>82</v>
      </c>
      <c r="K8" s="33">
        <v>3555</v>
      </c>
      <c r="L8" s="61">
        <f>K8/B8</f>
        <v>0.2714983962120055</v>
      </c>
      <c r="M8" s="34">
        <v>217</v>
      </c>
      <c r="N8" s="32">
        <v>385</v>
      </c>
      <c r="O8" s="60">
        <f>N8/B8</f>
        <v>2.9402779899190469E-2</v>
      </c>
      <c r="P8" s="2"/>
    </row>
    <row r="9" spans="1:16" x14ac:dyDescent="0.25">
      <c r="A9" s="27" t="s">
        <v>46</v>
      </c>
      <c r="B9" s="5"/>
      <c r="C9" s="5"/>
    </row>
    <row r="10" spans="1:16" s="22" customFormat="1" x14ac:dyDescent="0.25">
      <c r="A10" s="5"/>
      <c r="B10" s="5"/>
      <c r="C10" s="5"/>
    </row>
    <row r="11" spans="1:16" x14ac:dyDescent="0.25">
      <c r="A11" s="28" t="s">
        <v>52</v>
      </c>
      <c r="B11" s="11"/>
      <c r="C11" s="5"/>
      <c r="I11" s="28"/>
    </row>
    <row r="12" spans="1:16" x14ac:dyDescent="0.25">
      <c r="A12" s="6"/>
      <c r="B12" s="5"/>
      <c r="C12" s="5"/>
    </row>
    <row r="13" spans="1:16" x14ac:dyDescent="0.25">
      <c r="A13" s="6"/>
      <c r="B13" s="5"/>
      <c r="C13" s="5"/>
      <c r="K13" s="29"/>
      <c r="L13" s="29"/>
      <c r="M13" s="29"/>
      <c r="N13" s="29"/>
      <c r="O13" s="29"/>
    </row>
    <row r="14" spans="1:16" x14ac:dyDescent="0.25">
      <c r="A14" s="6"/>
      <c r="B14" s="5"/>
      <c r="C14" s="5"/>
      <c r="K14" s="29"/>
      <c r="L14" s="29"/>
      <c r="M14" s="29"/>
      <c r="N14" s="29"/>
      <c r="O14" s="29"/>
    </row>
    <row r="15" spans="1:16" x14ac:dyDescent="0.25">
      <c r="A15" s="6"/>
      <c r="B15" s="5"/>
      <c r="C15" s="5"/>
    </row>
    <row r="16" spans="1:16" x14ac:dyDescent="0.25">
      <c r="A16" s="6"/>
      <c r="B16" s="5"/>
      <c r="C16" s="5"/>
      <c r="J16" s="29"/>
      <c r="K16" s="29"/>
      <c r="L16" s="29"/>
      <c r="M16" s="29"/>
      <c r="N16" s="29"/>
      <c r="O16" s="29"/>
    </row>
    <row r="17" spans="1:16" x14ac:dyDescent="0.25">
      <c r="A17" s="6"/>
      <c r="B17" s="5"/>
      <c r="C17" s="5"/>
      <c r="J17" s="29"/>
      <c r="K17" s="29"/>
      <c r="L17" s="29"/>
      <c r="M17" s="29"/>
      <c r="N17" s="29"/>
      <c r="O17" s="29"/>
    </row>
    <row r="18" spans="1:16" x14ac:dyDescent="0.25">
      <c r="A18" s="6"/>
      <c r="B18" s="5"/>
      <c r="C18" s="5"/>
      <c r="J18" s="29"/>
      <c r="K18" s="29"/>
      <c r="L18" s="29"/>
      <c r="M18" s="29"/>
      <c r="N18" s="29"/>
      <c r="O18" s="29"/>
    </row>
    <row r="19" spans="1:16" x14ac:dyDescent="0.25">
      <c r="A19" s="6"/>
      <c r="B19" s="5"/>
      <c r="C19" s="5"/>
      <c r="J19" s="29"/>
      <c r="K19" s="29"/>
      <c r="L19" s="29"/>
      <c r="M19" s="29"/>
      <c r="N19" s="29"/>
      <c r="O19" s="29"/>
    </row>
    <row r="20" spans="1:16" x14ac:dyDescent="0.25">
      <c r="A20" s="6"/>
      <c r="B20" s="5"/>
      <c r="C20" s="5"/>
      <c r="J20" s="29"/>
      <c r="K20" s="29"/>
      <c r="L20" s="29"/>
      <c r="M20" s="29"/>
      <c r="N20" s="29"/>
      <c r="O20" s="29"/>
    </row>
    <row r="21" spans="1:16" x14ac:dyDescent="0.25">
      <c r="A21" s="6"/>
      <c r="B21" s="5"/>
      <c r="C21" s="5"/>
    </row>
    <row r="22" spans="1:16" x14ac:dyDescent="0.25">
      <c r="A22" s="6"/>
      <c r="B22" s="5"/>
      <c r="C22" s="5"/>
    </row>
    <row r="23" spans="1:16" x14ac:dyDescent="0.25">
      <c r="A23" s="6"/>
      <c r="B23" s="5"/>
      <c r="C23" s="5"/>
    </row>
    <row r="24" spans="1:16" x14ac:dyDescent="0.25">
      <c r="A24" s="6"/>
      <c r="B24" s="5"/>
      <c r="C24" s="5"/>
    </row>
    <row r="25" spans="1:16" x14ac:dyDescent="0.25">
      <c r="A25" s="6"/>
      <c r="B25" s="5"/>
      <c r="C25" s="5"/>
    </row>
    <row r="26" spans="1:16" x14ac:dyDescent="0.25">
      <c r="A26" s="6"/>
      <c r="B26" s="5"/>
      <c r="C26" s="5"/>
    </row>
    <row r="27" spans="1:16" x14ac:dyDescent="0.25">
      <c r="A27" s="10" t="s">
        <v>43</v>
      </c>
      <c r="B27" s="5"/>
      <c r="C27" s="5"/>
    </row>
    <row r="28" spans="1:16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</sheetData>
  <sortState ref="A32:BF52">
    <sortCondition descending="1" ref="P32:P52"/>
  </sortState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1_poduzetnici</vt:lpstr>
      <vt:lpstr>Grafikon 2. proračuni</vt:lpstr>
      <vt:lpstr>Grafikon 3. neprofitni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Škara</dc:creator>
  <cp:lastModifiedBy>Vesna Kavur</cp:lastModifiedBy>
  <dcterms:created xsi:type="dcterms:W3CDTF">2018-02-16T09:16:03Z</dcterms:created>
  <dcterms:modified xsi:type="dcterms:W3CDTF">2021-02-04T10:07:11Z</dcterms:modified>
</cp:coreProperties>
</file>