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899"/>
  </bookViews>
  <sheets>
    <sheet name="Podaci_NKD 47.1" sheetId="1" r:id="rId1"/>
    <sheet name="Tablica 1" sheetId="4" r:id="rId2"/>
    <sheet name="Tablica 2" sheetId="6" r:id="rId3"/>
    <sheet name="Tablica 3" sheetId="9" r:id="rId4"/>
    <sheet name="Tablica 4" sheetId="12" r:id="rId5"/>
  </sheets>
  <definedNames>
    <definedName name="_ftnref1" localSheetId="2">'Tablica 2'!#REF!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7" i="9" l="1"/>
  <c r="G10" i="12" l="1"/>
  <c r="G15" i="12"/>
  <c r="G17" i="12"/>
  <c r="G21" i="12"/>
  <c r="G18" i="12"/>
  <c r="G12" i="12"/>
  <c r="G23" i="12"/>
  <c r="G11" i="12"/>
  <c r="G27" i="12"/>
  <c r="G28" i="12"/>
  <c r="G25" i="12"/>
  <c r="G24" i="12"/>
  <c r="G13" i="12"/>
  <c r="G20" i="12"/>
  <c r="G26" i="12"/>
  <c r="G16" i="12"/>
  <c r="G9" i="12"/>
  <c r="G14" i="12"/>
  <c r="G22" i="12"/>
  <c r="G19" i="12"/>
  <c r="G8" i="12"/>
  <c r="L29" i="12" l="1"/>
  <c r="M29" i="12" s="1"/>
  <c r="K29" i="12"/>
  <c r="I29" i="12"/>
  <c r="H29" i="12"/>
  <c r="F29" i="12"/>
  <c r="G29" i="12" s="1"/>
  <c r="E29" i="12"/>
  <c r="D29" i="12"/>
  <c r="F8" i="9"/>
  <c r="F7" i="9"/>
  <c r="F9" i="9"/>
  <c r="E17" i="9"/>
  <c r="F18" i="9"/>
  <c r="F16" i="9"/>
  <c r="F15" i="9"/>
  <c r="F14" i="9"/>
  <c r="F13" i="9"/>
  <c r="F12" i="9"/>
  <c r="F11" i="9"/>
  <c r="F10" i="9"/>
  <c r="G18" i="6"/>
  <c r="G8" i="6"/>
  <c r="G9" i="6"/>
  <c r="G10" i="6"/>
  <c r="G11" i="6"/>
  <c r="G12" i="6"/>
  <c r="G13" i="6"/>
  <c r="G14" i="6"/>
  <c r="G15" i="6"/>
  <c r="G16" i="6"/>
  <c r="G7" i="6"/>
  <c r="J29" i="12" l="1"/>
  <c r="E17" i="6"/>
  <c r="F17" i="6"/>
  <c r="G17" i="6" s="1"/>
</calcChain>
</file>

<file path=xl/sharedStrings.xml><?xml version="1.0" encoding="utf-8"?>
<sst xmlns="http://schemas.openxmlformats.org/spreadsheetml/2006/main" count="214" uniqueCount="141">
  <si>
    <t>Tablica 1. Osnovni financijski rezultati poduzetnika za 2016. godinu</t>
  </si>
  <si>
    <t>Za ukupno RH</t>
  </si>
  <si>
    <t>Za sve veličine i sve oznake vlasništva</t>
  </si>
  <si>
    <t xml:space="preserve">Za djelatnost: G471   Trgovina na malo u nespecijaliziranim prodavaonicama </t>
  </si>
  <si>
    <t>Iznosi u tisućama kuna, prosječne plaće u kunama</t>
  </si>
  <si>
    <t>Opis</t>
  </si>
  <si>
    <t>UKUPNO SVI PODUZETNICI</t>
  </si>
  <si>
    <t xml:space="preserve">2015. </t>
  </si>
  <si>
    <t xml:space="preserve">2016.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</si>
  <si>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</si>
  <si>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</si>
  <si>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</si>
  <si>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</si>
  <si>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</si>
  <si>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</si>
  <si>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</si>
  <si>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</si>
  <si>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</si>
  <si>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</si>
  <si>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</si>
  <si>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</si>
  <si>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</si>
  <si>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</si>
  <si>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</si>
  <si>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</si>
  <si>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</si>
  <si>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</si>
  <si>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</si>
  <si>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</si>
  <si>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</si>
  <si>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</si>
  <si>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</si>
  <si>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</si>
  <si>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</si>
  <si>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</si>
  <si>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</si>
  <si>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</si>
  <si>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</si>
  <si>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</si>
  <si>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</si>
  <si>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</si>
  <si>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</si>
  <si>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</si>
  <si>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</si>
  <si>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NKD 47.1 Trgovina na malo u nespecijaliziranim prodavaonicama</t>
  </si>
  <si>
    <t xml:space="preserve">Konsolidirani financijski rezultat – dobit (+) ili gubitak (-) razdoblja </t>
  </si>
  <si>
    <t xml:space="preserve">Izvor: Fina, Registar godišnjih financijskih izvještaja, obrada GFI-a za 2016. godinu 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</si>
  <si>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djelatnosti NKD 47.1 u 2016. godini (iznosi u tisućama kuna, prosječne plaće u kunama)
</t>
    </r>
  </si>
  <si>
    <t>2015.</t>
  </si>
  <si>
    <t>2016.</t>
  </si>
  <si>
    <t>Bruto investicije samo u novu dugotrajnu imovinu</t>
  </si>
  <si>
    <t>OIB</t>
  </si>
  <si>
    <t>Naziv</t>
  </si>
  <si>
    <t>Mjesto</t>
  </si>
  <si>
    <t>Ukupan prihod</t>
  </si>
  <si>
    <t>1.</t>
  </si>
  <si>
    <t>Zagreb</t>
  </si>
  <si>
    <t>2.</t>
  </si>
  <si>
    <t>PLODINE d.d.</t>
  </si>
  <si>
    <t>Rijeka</t>
  </si>
  <si>
    <t>3.</t>
  </si>
  <si>
    <t>LIDL HRVATSKA d.o.o. k.d.</t>
  </si>
  <si>
    <t>Velika Gorica</t>
  </si>
  <si>
    <t>4.</t>
  </si>
  <si>
    <t>KAUFLAND HRVATSKA k.d.</t>
  </si>
  <si>
    <t>5.</t>
  </si>
  <si>
    <t>SPAR HRVATSKA d.o.o.</t>
  </si>
  <si>
    <t>6.</t>
  </si>
  <si>
    <t>00278260010</t>
  </si>
  <si>
    <t>TOMMY d.o.o.</t>
  </si>
  <si>
    <t>Split</t>
  </si>
  <si>
    <t>7.</t>
  </si>
  <si>
    <t>BILLA d.o.o.</t>
  </si>
  <si>
    <t>8.</t>
  </si>
  <si>
    <t>STUDENAC d.o.o.</t>
  </si>
  <si>
    <t>Omiš</t>
  </si>
  <si>
    <t>9.</t>
  </si>
  <si>
    <t>KTC d.d.</t>
  </si>
  <si>
    <t>Križevci</t>
  </si>
  <si>
    <t>10.</t>
  </si>
  <si>
    <t>PEVEC MALOPRODAJA NEPREHRAMBENE ROBE d.d.</t>
  </si>
  <si>
    <t>11.</t>
  </si>
  <si>
    <t>MÜLLER TRGOVINA ZAGREB d.o.o.</t>
  </si>
  <si>
    <t>12.</t>
  </si>
  <si>
    <t>Sesvete</t>
  </si>
  <si>
    <t>13.</t>
  </si>
  <si>
    <t>METSS d.o.o.</t>
  </si>
  <si>
    <t>Čakovec</t>
  </si>
  <si>
    <t>14.</t>
  </si>
  <si>
    <t>15.</t>
  </si>
  <si>
    <t>16.</t>
  </si>
  <si>
    <t>GAVRANOVIĆ d.o.o.</t>
  </si>
  <si>
    <t>17.</t>
  </si>
  <si>
    <t>RIBOLA d.o.o.</t>
  </si>
  <si>
    <t>Kaštel Lukšić</t>
  </si>
  <si>
    <t>18.</t>
  </si>
  <si>
    <t>19.</t>
  </si>
  <si>
    <t>20.</t>
  </si>
  <si>
    <t>Ukupno top 10 poduzetnika po UP u djelatnosti 47.1</t>
  </si>
  <si>
    <t>Ukupno svi poduzetnici (3.010) u djelatnosti 47.1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</si>
  <si>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</si>
  <si>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</si>
  <si>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</si>
  <si>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</si>
  <si>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</si>
  <si>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</si>
  <si>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</si>
  <si>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</si>
  <si>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</si>
  <si>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</si>
  <si>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</si>
  <si>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</si>
  <si>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</si>
  <si>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</si>
  <si>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</si>
  <si>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</si>
  <si>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</si>
  <si>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</si>
  <si>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</si>
  <si>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</si>
  <si>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Prihod po zaposl.</t>
  </si>
  <si>
    <t>Ukupno top 10 poduzetnika po dobiti u djelatnosti 47.1</t>
  </si>
  <si>
    <t>Udio u skupini djelatnosti 47.1</t>
  </si>
  <si>
    <t>NARODNI TRGOVAČKI LANAC d.o.o.</t>
  </si>
  <si>
    <t>Soblinec</t>
  </si>
  <si>
    <t>Pešćenica</t>
  </si>
  <si>
    <t>Šifra i naziv županije</t>
  </si>
  <si>
    <t>Žup.</t>
  </si>
  <si>
    <t>Naziv županije</t>
  </si>
  <si>
    <t>svih</t>
  </si>
  <si>
    <t>dobitaša</t>
  </si>
  <si>
    <t>gubitaša</t>
  </si>
  <si>
    <t>Rang</t>
  </si>
  <si>
    <t>Udio gubitaša</t>
  </si>
  <si>
    <t>21.</t>
  </si>
  <si>
    <t>Ukupno</t>
  </si>
  <si>
    <r>
      <rPr>
        <b/>
        <sz val="9"/>
        <color theme="4" tint="-0.499984740745262"/>
        <rFont val="Arial"/>
        <family val="2"/>
        <charset val="238"/>
      </rPr>
      <t>Tablica 2</t>
    </r>
    <r>
      <rPr>
        <sz val="9"/>
        <color theme="4" tint="-0.499984740745262"/>
        <rFont val="Arial"/>
        <family val="2"/>
        <charset val="238"/>
      </rPr>
      <t>. Top 10 poduzetnika po ukupnom prihodu u 2016. godini, u djelatnosti NKD 47.1 (iznosi u tisućama kuna)</t>
    </r>
  </si>
  <si>
    <t>R. br.</t>
  </si>
  <si>
    <t>OSJEČKO-BARANJSKA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</si>
  <si>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10 poduzetnika u djelatnosti trgovine na malo u nespecijaliziranim prodavaonicama, rangirani prema dobiti razdoblja, u 2016. godini (iznosi u tisućama kuna)</t>
    </r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</si>
  <si>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Rezultati poduzetnika u djelatnosti trgovine na malo u nespecijaliziranim prodavaonicama po županijama – rang prema ukupnom prihodu u 2016. godini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</si>
</sst>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thin">
        <color indexed="22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116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/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165" fontId="0" fillId="0" borderId="0" xfId="0" applyNumberFormat="1" applyFill="1"/>
    <xf numFmtId="0" fontId="7" fillId="0" borderId="21" xfId="0" applyFont="1" applyBorder="1" applyAlignment="1">
      <alignment horizontal="left" vertical="center"/>
    </xf>
    <xf numFmtId="164" fontId="0" fillId="0" borderId="0" xfId="0" applyNumberFormat="1" applyFill="1"/>
    <xf numFmtId="0" fontId="10" fillId="0" borderId="2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/>
    <xf numFmtId="0" fontId="12" fillId="4" borderId="18" xfId="0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right" vertical="center"/>
    </xf>
    <xf numFmtId="166" fontId="13" fillId="0" borderId="22" xfId="1" applyNumberFormat="1" applyFont="1" applyBorder="1" applyAlignment="1">
      <alignment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22" xfId="0" quotePrefix="1" applyNumberFormat="1" applyFont="1" applyBorder="1" applyAlignment="1">
      <alignment horizontal="center" vertical="center"/>
    </xf>
    <xf numFmtId="3" fontId="10" fillId="6" borderId="23" xfId="0" applyNumberFormat="1" applyFont="1" applyFill="1" applyBorder="1" applyAlignment="1">
      <alignment horizontal="right" vertical="center"/>
    </xf>
    <xf numFmtId="166" fontId="15" fillId="6" borderId="23" xfId="1" applyNumberFormat="1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17" fillId="0" borderId="0" xfId="0" applyFont="1"/>
    <xf numFmtId="0" fontId="20" fillId="7" borderId="18" xfId="0" applyFont="1" applyFill="1" applyBorder="1" applyAlignment="1">
      <alignment vertical="center"/>
    </xf>
    <xf numFmtId="0" fontId="22" fillId="7" borderId="18" xfId="0" applyFont="1" applyFill="1" applyBorder="1"/>
    <xf numFmtId="0" fontId="21" fillId="2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/>
    </xf>
    <xf numFmtId="0" fontId="17" fillId="8" borderId="18" xfId="0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 wrapText="1"/>
    </xf>
    <xf numFmtId="3" fontId="10" fillId="8" borderId="18" xfId="0" applyNumberFormat="1" applyFont="1" applyFill="1" applyBorder="1" applyAlignment="1">
      <alignment horizontal="right" vertical="center" wrapText="1"/>
    </xf>
    <xf numFmtId="3" fontId="7" fillId="8" borderId="18" xfId="0" applyNumberFormat="1" applyFont="1" applyFill="1" applyBorder="1" applyAlignment="1">
      <alignment horizontal="right" vertical="center" wrapText="1"/>
    </xf>
    <xf numFmtId="166" fontId="16" fillId="9" borderId="18" xfId="0" applyNumberFormat="1" applyFont="1" applyFill="1" applyBorder="1" applyAlignment="1">
      <alignment horizontal="center" vertical="center"/>
    </xf>
    <xf numFmtId="3" fontId="7" fillId="0" borderId="27" xfId="0" applyNumberFormat="1" applyFont="1" applyBorder="1" applyAlignment="1">
      <alignment horizontal="right" vertical="center" wrapText="1"/>
    </xf>
    <xf numFmtId="3" fontId="7" fillId="3" borderId="18" xfId="0" applyNumberFormat="1" applyFont="1" applyFill="1" applyBorder="1" applyAlignment="1">
      <alignment horizontal="right" vertical="center" wrapText="1"/>
    </xf>
    <xf numFmtId="167" fontId="7" fillId="0" borderId="28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167" fontId="7" fillId="0" borderId="25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3" fontId="7" fillId="8" borderId="31" xfId="0" applyNumberFormat="1" applyFont="1" applyFill="1" applyBorder="1" applyAlignment="1">
      <alignment horizontal="center" vertical="center" wrapText="1"/>
    </xf>
    <xf numFmtId="3" fontId="7" fillId="8" borderId="31" xfId="0" applyNumberFormat="1" applyFont="1" applyFill="1" applyBorder="1" applyAlignment="1">
      <alignment vertical="center" wrapText="1"/>
    </xf>
    <xf numFmtId="3" fontId="10" fillId="8" borderId="31" xfId="0" applyNumberFormat="1" applyFont="1" applyFill="1" applyBorder="1" applyAlignment="1">
      <alignment horizontal="right" vertical="center" wrapText="1"/>
    </xf>
    <xf numFmtId="3" fontId="7" fillId="8" borderId="31" xfId="0" applyNumberFormat="1" applyFont="1" applyFill="1" applyBorder="1" applyAlignment="1">
      <alignment horizontal="right" vertical="center" wrapText="1"/>
    </xf>
    <xf numFmtId="3" fontId="7" fillId="0" borderId="32" xfId="0" applyNumberFormat="1" applyFont="1" applyBorder="1" applyAlignment="1">
      <alignment horizontal="right" vertical="center" wrapText="1"/>
    </xf>
    <xf numFmtId="167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167" fontId="7" fillId="0" borderId="35" xfId="0" applyNumberFormat="1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8" borderId="36" xfId="0" applyNumberFormat="1" applyFont="1" applyFill="1" applyBorder="1" applyAlignment="1">
      <alignment horizontal="right" vertical="center" wrapText="1"/>
    </xf>
    <xf numFmtId="166" fontId="16" fillId="9" borderId="37" xfId="0" applyNumberFormat="1" applyFont="1" applyFill="1" applyBorder="1" applyAlignment="1">
      <alignment horizontal="center" vertical="center"/>
    </xf>
    <xf numFmtId="3" fontId="23" fillId="0" borderId="24" xfId="0" applyNumberFormat="1" applyFont="1" applyBorder="1" applyAlignment="1">
      <alignment horizontal="right" vertical="center" wrapText="1"/>
    </xf>
    <xf numFmtId="3" fontId="7" fillId="8" borderId="26" xfId="0" applyNumberFormat="1" applyFont="1" applyFill="1" applyBorder="1" applyAlignment="1">
      <alignment vertical="center" wrapText="1"/>
    </xf>
    <xf numFmtId="3" fontId="10" fillId="8" borderId="26" xfId="0" applyNumberFormat="1" applyFont="1" applyFill="1" applyBorder="1" applyAlignment="1">
      <alignment horizontal="right" vertical="center" wrapText="1"/>
    </xf>
    <xf numFmtId="3" fontId="7" fillId="8" borderId="26" xfId="0" applyNumberFormat="1" applyFont="1" applyFill="1" applyBorder="1" applyAlignment="1">
      <alignment horizontal="right" vertical="center" wrapText="1"/>
    </xf>
    <xf numFmtId="3" fontId="7" fillId="8" borderId="38" xfId="0" applyNumberFormat="1" applyFont="1" applyFill="1" applyBorder="1" applyAlignment="1">
      <alignment horizontal="right" vertical="center" wrapText="1"/>
    </xf>
    <xf numFmtId="3" fontId="7" fillId="0" borderId="39" xfId="0" applyNumberFormat="1" applyFont="1" applyBorder="1" applyAlignment="1">
      <alignment horizontal="right" vertical="center" wrapText="1"/>
    </xf>
    <xf numFmtId="3" fontId="7" fillId="3" borderId="26" xfId="0" applyNumberFormat="1" applyFont="1" applyFill="1" applyBorder="1" applyAlignment="1">
      <alignment horizontal="right" vertical="center" wrapText="1"/>
    </xf>
    <xf numFmtId="167" fontId="7" fillId="0" borderId="40" xfId="0" applyNumberFormat="1" applyFont="1" applyBorder="1" applyAlignment="1">
      <alignment horizontal="right" vertical="center" wrapText="1"/>
    </xf>
    <xf numFmtId="0" fontId="17" fillId="10" borderId="18" xfId="0" applyFont="1" applyFill="1" applyBorder="1"/>
    <xf numFmtId="3" fontId="17" fillId="10" borderId="18" xfId="0" applyNumberFormat="1" applyFont="1" applyFill="1" applyBorder="1"/>
    <xf numFmtId="166" fontId="17" fillId="10" borderId="31" xfId="0" applyNumberFormat="1" applyFont="1" applyFill="1" applyBorder="1" applyAlignment="1">
      <alignment horizontal="center" vertical="center"/>
    </xf>
    <xf numFmtId="3" fontId="17" fillId="10" borderId="41" xfId="0" applyNumberFormat="1" applyFont="1" applyFill="1" applyBorder="1"/>
    <xf numFmtId="0" fontId="21" fillId="2" borderId="18" xfId="0" applyFont="1" applyFill="1" applyBorder="1" applyAlignment="1">
      <alignment horizontal="center" vertical="center" wrapText="1"/>
    </xf>
    <xf numFmtId="167" fontId="17" fillId="10" borderId="18" xfId="0" applyNumberFormat="1" applyFont="1" applyFill="1" applyBorder="1" applyAlignment="1">
      <alignment horizontal="right"/>
    </xf>
    <xf numFmtId="3" fontId="23" fillId="0" borderId="11" xfId="0" applyNumberFormat="1" applyFont="1" applyBorder="1" applyAlignment="1">
      <alignment horizontal="right" vertical="center" wrapText="1"/>
    </xf>
    <xf numFmtId="167" fontId="7" fillId="0" borderId="39" xfId="0" applyNumberFormat="1" applyFont="1" applyBorder="1" applyAlignment="1">
      <alignment horizontal="right" vertical="center" wrapText="1"/>
    </xf>
    <xf numFmtId="3" fontId="17" fillId="10" borderId="31" xfId="0" applyNumberFormat="1" applyFont="1" applyFill="1" applyBorder="1"/>
    <xf numFmtId="3" fontId="23" fillId="0" borderId="42" xfId="0" applyNumberFormat="1" applyFont="1" applyBorder="1" applyAlignment="1">
      <alignment horizontal="right" vertical="center" wrapText="1"/>
    </xf>
    <xf numFmtId="3" fontId="23" fillId="0" borderId="43" xfId="0" applyNumberFormat="1" applyFont="1" applyBorder="1" applyAlignment="1">
      <alignment horizontal="right" vertical="center" wrapText="1"/>
    </xf>
    <xf numFmtId="3" fontId="7" fillId="8" borderId="29" xfId="0" applyNumberFormat="1" applyFont="1" applyFill="1" applyBorder="1" applyAlignment="1">
      <alignment vertical="center" wrapText="1"/>
    </xf>
    <xf numFmtId="165" fontId="0" fillId="0" borderId="0" xfId="0" applyNumberFormat="1"/>
    <xf numFmtId="3" fontId="0" fillId="0" borderId="0" xfId="0" applyNumberFormat="1"/>
    <xf numFmtId="0" fontId="7" fillId="0" borderId="22" xfId="0" applyNumberFormat="1" applyFont="1" applyFill="1" applyBorder="1" applyAlignment="1">
      <alignment horizontal="center" vertical="center"/>
    </xf>
    <xf numFmtId="0" fontId="7" fillId="0" borderId="22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>
      <alignment horizontal="right" vertical="center"/>
    </xf>
    <xf numFmtId="164" fontId="7" fillId="3" borderId="20" xfId="0" applyNumberFormat="1" applyFont="1" applyFill="1" applyBorder="1" applyAlignment="1">
      <alignment horizontal="right" vertical="center"/>
    </xf>
    <xf numFmtId="3" fontId="7" fillId="3" borderId="21" xfId="0" applyNumberFormat="1" applyFont="1" applyFill="1" applyBorder="1" applyAlignment="1">
      <alignment horizontal="right" vertical="center"/>
    </xf>
    <xf numFmtId="164" fontId="7" fillId="3" borderId="21" xfId="0" applyNumberFormat="1" applyFont="1" applyFill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164" fontId="10" fillId="0" borderId="21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</cellXfs>
  <cellStyles count="3">
    <cellStyle name="Normal" xfId="0" builtinId="0"/>
    <cellStyle name="Normalno 2" xfId="2"/>
    <cellStyle name="Percent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2</xdr:col>
      <xdr:colOff>1047750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5049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9" sqref="A9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5" ht="18.75" x14ac:dyDescent="0.3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4" spans="1:5" x14ac:dyDescent="0.25">
      <c r="A4" s="3" t="s">
        <v>3</v>
      </c>
    </row>
    <row r="5" spans="1:5" x14ac:dyDescent="0.25">
      <c r="A5" s="4" t="s">
        <v>4</v>
      </c>
    </row>
    <row r="7" spans="1:5" ht="24.95" customHeight="1" x14ac:dyDescent="0.25">
      <c r="A7" s="89" t="s">
        <v>5</v>
      </c>
      <c r="B7" s="89" t="s">
        <v>6</v>
      </c>
      <c r="C7" s="90"/>
      <c r="D7" s="91"/>
    </row>
    <row r="8" spans="1:5" ht="15" customHeight="1" x14ac:dyDescent="0.25">
      <c r="A8" s="89"/>
      <c r="B8" s="5" t="s">
        <v>7</v>
      </c>
      <c r="C8" s="6" t="s">
        <v>8</v>
      </c>
      <c r="D8" s="7" t="s">
        <v>9</v>
      </c>
    </row>
    <row r="9" spans="1:5" ht="15" customHeight="1" x14ac:dyDescent="0.25">
      <c r="A9" s="8" t="s">
        <v>10</v>
      </c>
      <c r="B9" s="107"/>
      <c r="C9" s="108">
        <v>3010</v>
      </c>
      <c r="D9" s="109" t="s">
        <v>11</v>
      </c>
    </row>
    <row r="10" spans="1:5" ht="15" customHeight="1" x14ac:dyDescent="0.25">
      <c r="A10" s="9" t="s">
        <v>12</v>
      </c>
      <c r="B10" s="110">
        <v>1830</v>
      </c>
      <c r="C10" s="111">
        <v>2012</v>
      </c>
      <c r="D10" s="112">
        <v>109.94535519125684</v>
      </c>
      <c r="E10" s="85"/>
    </row>
    <row r="11" spans="1:5" ht="15" customHeight="1" x14ac:dyDescent="0.25">
      <c r="A11" s="9" t="s">
        <v>13</v>
      </c>
      <c r="B11" s="110">
        <v>973</v>
      </c>
      <c r="C11" s="111">
        <v>998</v>
      </c>
      <c r="D11" s="112">
        <v>102.56937307297021</v>
      </c>
      <c r="E11" s="85"/>
    </row>
    <row r="12" spans="1:5" ht="15" customHeight="1" x14ac:dyDescent="0.25">
      <c r="A12" s="9" t="s">
        <v>14</v>
      </c>
      <c r="B12" s="110">
        <v>43276</v>
      </c>
      <c r="C12" s="111">
        <v>44809</v>
      </c>
      <c r="D12" s="112">
        <v>103.54237914779554</v>
      </c>
    </row>
    <row r="13" spans="1:5" ht="15" customHeight="1" x14ac:dyDescent="0.25">
      <c r="A13" s="9" t="s">
        <v>15</v>
      </c>
      <c r="B13" s="110">
        <v>38006865.464000002</v>
      </c>
      <c r="C13" s="111">
        <v>40438881.421999998</v>
      </c>
      <c r="D13" s="112">
        <v>106.39888590734638</v>
      </c>
    </row>
    <row r="14" spans="1:5" ht="15" customHeight="1" x14ac:dyDescent="0.25">
      <c r="A14" s="9" t="s">
        <v>16</v>
      </c>
      <c r="B14" s="110">
        <v>37599532.941</v>
      </c>
      <c r="C14" s="111">
        <v>39823955.761</v>
      </c>
      <c r="D14" s="112">
        <v>105.91609162669783</v>
      </c>
    </row>
    <row r="15" spans="1:5" ht="15" customHeight="1" x14ac:dyDescent="0.25">
      <c r="A15" s="9" t="s">
        <v>17</v>
      </c>
      <c r="B15" s="110">
        <v>1071546.392</v>
      </c>
      <c r="C15" s="111">
        <v>1269681.4709999999</v>
      </c>
      <c r="D15" s="112">
        <v>118.4905740413337</v>
      </c>
    </row>
    <row r="16" spans="1:5" ht="15" customHeight="1" x14ac:dyDescent="0.25">
      <c r="A16" s="9" t="s">
        <v>18</v>
      </c>
      <c r="B16" s="110">
        <v>664213.86899999995</v>
      </c>
      <c r="C16" s="111">
        <v>654755.81099999999</v>
      </c>
      <c r="D16" s="112">
        <v>98.576052316667301</v>
      </c>
    </row>
    <row r="17" spans="1:9" ht="15" customHeight="1" x14ac:dyDescent="0.25">
      <c r="A17" s="9" t="s">
        <v>19</v>
      </c>
      <c r="B17" s="110">
        <v>108792.656</v>
      </c>
      <c r="C17" s="111">
        <v>181925.74299999999</v>
      </c>
      <c r="D17" s="112">
        <v>167.22244836085258</v>
      </c>
    </row>
    <row r="18" spans="1:9" ht="15" customHeight="1" x14ac:dyDescent="0.25">
      <c r="A18" s="9" t="s">
        <v>20</v>
      </c>
      <c r="B18" s="110">
        <v>962381.39399999997</v>
      </c>
      <c r="C18" s="111">
        <v>1087740.287</v>
      </c>
      <c r="D18" s="112">
        <v>113.02590571488128</v>
      </c>
    </row>
    <row r="19" spans="1:9" ht="15" customHeight="1" x14ac:dyDescent="0.25">
      <c r="A19" s="9" t="s">
        <v>21</v>
      </c>
      <c r="B19" s="110">
        <v>663841.527</v>
      </c>
      <c r="C19" s="111">
        <v>654740.37</v>
      </c>
      <c r="D19" s="112">
        <v>98.629016620709237</v>
      </c>
    </row>
    <row r="20" spans="1:9" ht="15" customHeight="1" x14ac:dyDescent="0.25">
      <c r="A20" s="9" t="s">
        <v>22</v>
      </c>
      <c r="B20" s="110">
        <v>298539.86700000003</v>
      </c>
      <c r="C20" s="111">
        <v>432999.91700000002</v>
      </c>
      <c r="D20" s="112">
        <v>145.03922754142579</v>
      </c>
    </row>
    <row r="21" spans="1:9" ht="15" customHeight="1" x14ac:dyDescent="0.25">
      <c r="A21" s="9" t="s">
        <v>23</v>
      </c>
      <c r="B21" s="110">
        <v>2072504.0789999999</v>
      </c>
      <c r="C21" s="111">
        <v>2196022.1039999998</v>
      </c>
      <c r="D21" s="112">
        <v>105.95984472366386</v>
      </c>
    </row>
    <row r="22" spans="1:9" ht="15" customHeight="1" x14ac:dyDescent="0.25">
      <c r="A22" s="9" t="s">
        <v>24</v>
      </c>
      <c r="B22" s="110">
        <v>3990.8649886773269</v>
      </c>
      <c r="C22" s="111">
        <v>4084.0420897587537</v>
      </c>
      <c r="D22" s="112">
        <v>102.33475954074578</v>
      </c>
      <c r="I22" s="85"/>
    </row>
    <row r="23" spans="1:9" ht="15" customHeight="1" x14ac:dyDescent="0.25">
      <c r="A23" s="9" t="s">
        <v>25</v>
      </c>
      <c r="B23" s="110">
        <v>364.98399999999998</v>
      </c>
      <c r="C23" s="111">
        <v>376.95600000000002</v>
      </c>
      <c r="D23" s="112">
        <v>103.28014378712493</v>
      </c>
    </row>
    <row r="24" spans="1:9" ht="15" customHeight="1" x14ac:dyDescent="0.25">
      <c r="A24" s="9" t="s">
        <v>26</v>
      </c>
      <c r="B24" s="110">
        <v>18580197.723999999</v>
      </c>
      <c r="C24" s="111">
        <v>19057947.283</v>
      </c>
      <c r="D24" s="112">
        <v>102.57128350352748</v>
      </c>
    </row>
    <row r="25" spans="1:9" ht="15" customHeight="1" x14ac:dyDescent="0.25">
      <c r="A25" s="9" t="s">
        <v>27</v>
      </c>
      <c r="B25" s="110">
        <v>9728270.6469999999</v>
      </c>
      <c r="C25" s="111">
        <v>10187080.191</v>
      </c>
      <c r="D25" s="112">
        <v>104.71624979041354</v>
      </c>
    </row>
    <row r="26" spans="1:9" ht="15" customHeight="1" x14ac:dyDescent="0.25">
      <c r="A26" s="9" t="s">
        <v>28</v>
      </c>
      <c r="B26" s="110">
        <v>310746.60499999998</v>
      </c>
      <c r="C26" s="111">
        <v>317736.02799999999</v>
      </c>
      <c r="D26" s="112">
        <v>102.24923551457626</v>
      </c>
    </row>
    <row r="27" spans="1:9" ht="15" customHeight="1" x14ac:dyDescent="0.25">
      <c r="A27" s="9" t="s">
        <v>29</v>
      </c>
      <c r="B27" s="110">
        <v>28619579.960000001</v>
      </c>
      <c r="C27" s="111">
        <v>29563140.458999999</v>
      </c>
      <c r="D27" s="112">
        <v>103.29690547631643</v>
      </c>
    </row>
    <row r="28" spans="1:9" ht="15" customHeight="1" x14ac:dyDescent="0.25">
      <c r="A28" s="9" t="s">
        <v>30</v>
      </c>
      <c r="B28" s="110">
        <v>7912263.8550000004</v>
      </c>
      <c r="C28" s="111">
        <v>8765246.4499999993</v>
      </c>
      <c r="D28" s="112">
        <v>110.78051251363379</v>
      </c>
    </row>
    <row r="29" spans="1:9" ht="15" customHeight="1" x14ac:dyDescent="0.25">
      <c r="A29" s="9" t="s">
        <v>31</v>
      </c>
      <c r="B29" s="110">
        <v>324544.36700000003</v>
      </c>
      <c r="C29" s="111">
        <v>339893.32500000001</v>
      </c>
      <c r="D29" s="112">
        <v>104.7293866604069</v>
      </c>
    </row>
    <row r="30" spans="1:9" ht="15" customHeight="1" x14ac:dyDescent="0.25">
      <c r="A30" s="9" t="s">
        <v>32</v>
      </c>
      <c r="B30" s="110">
        <v>7155038.4859999996</v>
      </c>
      <c r="C30" s="111">
        <v>7831764.6229999997</v>
      </c>
      <c r="D30" s="112">
        <v>109.45803629601889</v>
      </c>
    </row>
    <row r="31" spans="1:9" ht="15" customHeight="1" x14ac:dyDescent="0.25">
      <c r="A31" s="9" t="s">
        <v>33</v>
      </c>
      <c r="B31" s="110">
        <v>12985757.971000001</v>
      </c>
      <c r="C31" s="111">
        <v>12332253.998</v>
      </c>
      <c r="D31" s="112">
        <v>94.967533089255042</v>
      </c>
    </row>
    <row r="32" spans="1:9" ht="15" customHeight="1" x14ac:dyDescent="0.25">
      <c r="A32" s="9" t="s">
        <v>34</v>
      </c>
      <c r="B32" s="110">
        <v>241975.28</v>
      </c>
      <c r="C32" s="111">
        <v>293982.05599999998</v>
      </c>
      <c r="D32" s="112">
        <v>121.49259874810352</v>
      </c>
    </row>
    <row r="33" spans="1:5" ht="15" customHeight="1" x14ac:dyDescent="0.25">
      <c r="A33" s="9" t="s">
        <v>35</v>
      </c>
      <c r="B33" s="110"/>
      <c r="C33" s="111">
        <v>3010</v>
      </c>
      <c r="D33" s="112" t="s">
        <v>11</v>
      </c>
    </row>
    <row r="34" spans="1:5" ht="15" customHeight="1" x14ac:dyDescent="0.25">
      <c r="A34" s="9" t="s">
        <v>36</v>
      </c>
      <c r="B34" s="110">
        <v>146</v>
      </c>
      <c r="C34" s="111">
        <v>181</v>
      </c>
      <c r="D34" s="112">
        <v>123.97260273972603</v>
      </c>
      <c r="E34" s="86"/>
    </row>
    <row r="35" spans="1:5" ht="15" customHeight="1" x14ac:dyDescent="0.25">
      <c r="A35" s="9" t="s">
        <v>37</v>
      </c>
      <c r="B35" s="110">
        <v>271</v>
      </c>
      <c r="C35" s="111">
        <v>318</v>
      </c>
      <c r="D35" s="112">
        <v>117.34317343173433</v>
      </c>
    </row>
    <row r="36" spans="1:5" ht="15" customHeight="1" x14ac:dyDescent="0.25">
      <c r="A36" s="9" t="s">
        <v>38</v>
      </c>
      <c r="B36" s="110">
        <v>154519.005</v>
      </c>
      <c r="C36" s="111">
        <v>156103.182</v>
      </c>
      <c r="D36" s="112">
        <v>101.02523116816602</v>
      </c>
    </row>
    <row r="37" spans="1:5" ht="15" customHeight="1" x14ac:dyDescent="0.25">
      <c r="A37" s="9" t="s">
        <v>39</v>
      </c>
      <c r="B37" s="110">
        <v>2254091.9470000002</v>
      </c>
      <c r="C37" s="111">
        <v>3272929.358</v>
      </c>
      <c r="D37" s="112">
        <v>145.19946102269623</v>
      </c>
    </row>
    <row r="38" spans="1:5" ht="15" customHeight="1" x14ac:dyDescent="0.25">
      <c r="A38" s="9" t="s">
        <v>40</v>
      </c>
      <c r="B38" s="110">
        <v>-2099572.9419999998</v>
      </c>
      <c r="C38" s="111">
        <v>-3116826.176</v>
      </c>
      <c r="D38" s="112">
        <v>148.45048312686819</v>
      </c>
    </row>
    <row r="39" spans="1:5" ht="15" customHeight="1" x14ac:dyDescent="0.25">
      <c r="A39" s="9" t="s">
        <v>35</v>
      </c>
      <c r="B39" s="110"/>
      <c r="C39" s="111">
        <v>3010</v>
      </c>
      <c r="D39" s="112" t="s">
        <v>11</v>
      </c>
    </row>
    <row r="40" spans="1:5" ht="15" customHeight="1" x14ac:dyDescent="0.25">
      <c r="A40" s="9" t="s">
        <v>41</v>
      </c>
      <c r="B40" s="110">
        <v>193</v>
      </c>
      <c r="C40" s="111">
        <v>249</v>
      </c>
      <c r="D40" s="112">
        <v>129.01554404145077</v>
      </c>
    </row>
    <row r="41" spans="1:5" ht="15" customHeight="1" x14ac:dyDescent="0.25">
      <c r="A41" s="9" t="s">
        <v>42</v>
      </c>
      <c r="B41" s="110">
        <v>2610</v>
      </c>
      <c r="C41" s="111">
        <v>2761</v>
      </c>
      <c r="D41" s="112">
        <v>105.78544061302682</v>
      </c>
    </row>
    <row r="42" spans="1:5" ht="15" customHeight="1" x14ac:dyDescent="0.25">
      <c r="A42" s="10" t="s">
        <v>43</v>
      </c>
      <c r="B42" s="113">
        <v>1974051.477</v>
      </c>
      <c r="C42" s="114">
        <v>2174292.318</v>
      </c>
      <c r="D42" s="115">
        <v>110.14364839686499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B8" sqref="B8:D24"/>
    </sheetView>
  </sheetViews>
  <sheetFormatPr defaultRowHeight="15" x14ac:dyDescent="0.25"/>
  <cols>
    <col min="1" max="1" width="53.42578125" bestFit="1" customWidth="1"/>
    <col min="2" max="3" width="13.85546875" customWidth="1"/>
    <col min="4" max="4" width="8.7109375" customWidth="1"/>
  </cols>
  <sheetData>
    <row r="3" spans="1:5" x14ac:dyDescent="0.25">
      <c r="B3" s="11"/>
    </row>
    <row r="4" spans="1:5" x14ac:dyDescent="0.25">
      <c r="A4" s="12" t="s">
        <v>47</v>
      </c>
      <c r="B4" s="11"/>
      <c r="C4" s="12"/>
    </row>
    <row r="6" spans="1:5" ht="24.75" customHeight="1" x14ac:dyDescent="0.25">
      <c r="A6" s="92" t="s">
        <v>5</v>
      </c>
      <c r="B6" s="92" t="s">
        <v>44</v>
      </c>
      <c r="C6" s="92"/>
      <c r="D6" s="93"/>
    </row>
    <row r="7" spans="1:5" x14ac:dyDescent="0.25">
      <c r="A7" s="92"/>
      <c r="B7" s="13" t="s">
        <v>48</v>
      </c>
      <c r="C7" s="13" t="s">
        <v>49</v>
      </c>
      <c r="D7" s="14" t="s">
        <v>9</v>
      </c>
      <c r="E7" s="15"/>
    </row>
    <row r="8" spans="1:5" x14ac:dyDescent="0.25">
      <c r="A8" s="16" t="s">
        <v>10</v>
      </c>
      <c r="B8" s="99"/>
      <c r="C8" s="99">
        <v>3010</v>
      </c>
      <c r="D8" s="100" t="s">
        <v>11</v>
      </c>
      <c r="E8" s="15"/>
    </row>
    <row r="9" spans="1:5" x14ac:dyDescent="0.25">
      <c r="A9" s="17" t="s">
        <v>12</v>
      </c>
      <c r="B9" s="101">
        <v>1830</v>
      </c>
      <c r="C9" s="101">
        <v>2012</v>
      </c>
      <c r="D9" s="102">
        <v>109.94535519125684</v>
      </c>
      <c r="E9" s="18"/>
    </row>
    <row r="10" spans="1:5" x14ac:dyDescent="0.25">
      <c r="A10" s="17" t="s">
        <v>13</v>
      </c>
      <c r="B10" s="101">
        <v>973</v>
      </c>
      <c r="C10" s="101">
        <v>998</v>
      </c>
      <c r="D10" s="102">
        <v>102.56937307297021</v>
      </c>
      <c r="E10" s="18"/>
    </row>
    <row r="11" spans="1:5" x14ac:dyDescent="0.25">
      <c r="A11" s="19" t="s">
        <v>14</v>
      </c>
      <c r="B11" s="103">
        <v>43276</v>
      </c>
      <c r="C11" s="103">
        <v>44809</v>
      </c>
      <c r="D11" s="104">
        <v>103.54237914779554</v>
      </c>
      <c r="E11" s="20"/>
    </row>
    <row r="12" spans="1:5" x14ac:dyDescent="0.25">
      <c r="A12" s="19" t="s">
        <v>15</v>
      </c>
      <c r="B12" s="103">
        <v>38006865.464000002</v>
      </c>
      <c r="C12" s="103">
        <v>40438881.421999998</v>
      </c>
      <c r="D12" s="104">
        <v>106.39888590734638</v>
      </c>
      <c r="E12" s="15"/>
    </row>
    <row r="13" spans="1:5" x14ac:dyDescent="0.25">
      <c r="A13" s="19" t="s">
        <v>16</v>
      </c>
      <c r="B13" s="103">
        <v>37599532.941</v>
      </c>
      <c r="C13" s="103">
        <v>39823955.761</v>
      </c>
      <c r="D13" s="104">
        <v>105.91609162669783</v>
      </c>
      <c r="E13" s="15"/>
    </row>
    <row r="14" spans="1:5" x14ac:dyDescent="0.25">
      <c r="A14" s="19" t="s">
        <v>17</v>
      </c>
      <c r="B14" s="103">
        <v>1071546.392</v>
      </c>
      <c r="C14" s="103">
        <v>1269681.4709999999</v>
      </c>
      <c r="D14" s="104">
        <v>118.4905740413337</v>
      </c>
      <c r="E14" s="15"/>
    </row>
    <row r="15" spans="1:5" x14ac:dyDescent="0.25">
      <c r="A15" s="19" t="s">
        <v>18</v>
      </c>
      <c r="B15" s="103">
        <v>664213.86899999995</v>
      </c>
      <c r="C15" s="103">
        <v>654755.81099999999</v>
      </c>
      <c r="D15" s="104">
        <v>98.576052316667301</v>
      </c>
      <c r="E15" s="15"/>
    </row>
    <row r="16" spans="1:5" x14ac:dyDescent="0.25">
      <c r="A16" s="19" t="s">
        <v>19</v>
      </c>
      <c r="B16" s="103">
        <v>108792.656</v>
      </c>
      <c r="C16" s="103">
        <v>181925.74299999999</v>
      </c>
      <c r="D16" s="104">
        <v>167.22244836085258</v>
      </c>
      <c r="E16" s="15"/>
    </row>
    <row r="17" spans="1:5" x14ac:dyDescent="0.25">
      <c r="A17" s="19" t="s">
        <v>20</v>
      </c>
      <c r="B17" s="103">
        <v>962381.39399999997</v>
      </c>
      <c r="C17" s="103">
        <v>1087740.287</v>
      </c>
      <c r="D17" s="104">
        <v>113.02590571488128</v>
      </c>
      <c r="E17" s="15"/>
    </row>
    <row r="18" spans="1:5" x14ac:dyDescent="0.25">
      <c r="A18" s="19" t="s">
        <v>21</v>
      </c>
      <c r="B18" s="103">
        <v>663841.527</v>
      </c>
      <c r="C18" s="103">
        <v>654740.37</v>
      </c>
      <c r="D18" s="104">
        <v>98.629016620709237</v>
      </c>
      <c r="E18" s="15"/>
    </row>
    <row r="19" spans="1:5" x14ac:dyDescent="0.25">
      <c r="A19" s="21" t="s">
        <v>45</v>
      </c>
      <c r="B19" s="105">
        <v>298539.86700000003</v>
      </c>
      <c r="C19" s="105">
        <v>432999.91700000002</v>
      </c>
      <c r="D19" s="106">
        <v>145.03922754142579</v>
      </c>
      <c r="E19" s="15"/>
    </row>
    <row r="20" spans="1:5" x14ac:dyDescent="0.25">
      <c r="A20" s="19" t="s">
        <v>38</v>
      </c>
      <c r="B20" s="103">
        <v>154519.005</v>
      </c>
      <c r="C20" s="103">
        <v>156103.182</v>
      </c>
      <c r="D20" s="104">
        <v>101.02523116816602</v>
      </c>
      <c r="E20" s="15"/>
    </row>
    <row r="21" spans="1:5" x14ac:dyDescent="0.25">
      <c r="A21" s="19" t="s">
        <v>39</v>
      </c>
      <c r="B21" s="103">
        <v>2254091.9470000002</v>
      </c>
      <c r="C21" s="103">
        <v>3272929.358</v>
      </c>
      <c r="D21" s="104">
        <v>145.19946102269623</v>
      </c>
      <c r="E21" s="15"/>
    </row>
    <row r="22" spans="1:5" x14ac:dyDescent="0.25">
      <c r="A22" s="19" t="s">
        <v>40</v>
      </c>
      <c r="B22" s="103">
        <v>-2099572.9419999998</v>
      </c>
      <c r="C22" s="103">
        <v>-3116826.176</v>
      </c>
      <c r="D22" s="104">
        <v>148.45048312686819</v>
      </c>
      <c r="E22" s="15"/>
    </row>
    <row r="23" spans="1:5" x14ac:dyDescent="0.25">
      <c r="A23" s="19" t="s">
        <v>50</v>
      </c>
      <c r="B23" s="103">
        <v>1974051.477</v>
      </c>
      <c r="C23" s="103">
        <v>2174292.318</v>
      </c>
      <c r="D23" s="104">
        <v>110.14364839686499</v>
      </c>
    </row>
    <row r="24" spans="1:5" x14ac:dyDescent="0.25">
      <c r="A24" s="19" t="s">
        <v>24</v>
      </c>
      <c r="B24" s="103">
        <v>3990.8649886773269</v>
      </c>
      <c r="C24" s="103">
        <v>4084.0420897587537</v>
      </c>
      <c r="D24" s="104">
        <v>102.33475954074578</v>
      </c>
    </row>
    <row r="26" spans="1:5" x14ac:dyDescent="0.25">
      <c r="A26" s="22" t="s">
        <v>46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E7" sqref="E7"/>
    </sheetView>
  </sheetViews>
  <sheetFormatPr defaultRowHeight="15" x14ac:dyDescent="0.25"/>
  <cols>
    <col min="1" max="1" width="5" customWidth="1"/>
    <col min="2" max="2" width="13.85546875" customWidth="1"/>
    <col min="3" max="3" width="45.85546875" bestFit="1" customWidth="1"/>
    <col min="4" max="5" width="13.85546875" customWidth="1"/>
    <col min="6" max="6" width="13.7109375" customWidth="1"/>
    <col min="7" max="7" width="10" customWidth="1"/>
    <col min="10" max="10" width="16.28515625" customWidth="1"/>
  </cols>
  <sheetData>
    <row r="3" spans="1:9" x14ac:dyDescent="0.25">
      <c r="D3" s="11"/>
      <c r="E3" s="11"/>
    </row>
    <row r="4" spans="1:9" x14ac:dyDescent="0.25">
      <c r="A4" s="34" t="s">
        <v>136</v>
      </c>
      <c r="B4" s="35"/>
      <c r="C4" s="35"/>
      <c r="D4" s="36"/>
      <c r="E4" s="36"/>
      <c r="F4" s="23"/>
    </row>
    <row r="6" spans="1:9" ht="22.5" x14ac:dyDescent="0.25">
      <c r="A6" s="24" t="s">
        <v>137</v>
      </c>
      <c r="B6" s="24" t="s">
        <v>51</v>
      </c>
      <c r="C6" s="24" t="s">
        <v>52</v>
      </c>
      <c r="D6" s="24" t="s">
        <v>53</v>
      </c>
      <c r="E6" s="24" t="s">
        <v>14</v>
      </c>
      <c r="F6" s="24" t="s">
        <v>54</v>
      </c>
      <c r="G6" s="24" t="s">
        <v>120</v>
      </c>
    </row>
    <row r="7" spans="1:9" x14ac:dyDescent="0.25">
      <c r="A7" s="25" t="s">
        <v>55</v>
      </c>
      <c r="B7" s="87">
        <v>66089976432</v>
      </c>
      <c r="C7" s="27" t="s">
        <v>61</v>
      </c>
      <c r="D7" s="27" t="s">
        <v>62</v>
      </c>
      <c r="E7" s="28">
        <v>1679</v>
      </c>
      <c r="F7" s="28">
        <v>4000449.8620000002</v>
      </c>
      <c r="G7" s="28">
        <f>F7/E7</f>
        <v>2382.6383930911256</v>
      </c>
      <c r="H7" s="85"/>
      <c r="I7" s="85"/>
    </row>
    <row r="8" spans="1:9" x14ac:dyDescent="0.25">
      <c r="A8" s="30" t="s">
        <v>57</v>
      </c>
      <c r="B8" s="87">
        <v>92510683607</v>
      </c>
      <c r="C8" s="27" t="s">
        <v>58</v>
      </c>
      <c r="D8" s="27" t="s">
        <v>59</v>
      </c>
      <c r="E8" s="28">
        <v>3314</v>
      </c>
      <c r="F8" s="28">
        <v>3868698.2579999999</v>
      </c>
      <c r="G8" s="28">
        <f t="shared" ref="G8:G16" si="0">F8/E8</f>
        <v>1167.3802830416414</v>
      </c>
    </row>
    <row r="9" spans="1:9" x14ac:dyDescent="0.25">
      <c r="A9" s="30" t="s">
        <v>60</v>
      </c>
      <c r="B9" s="87">
        <v>47432874968</v>
      </c>
      <c r="C9" s="27" t="s">
        <v>64</v>
      </c>
      <c r="D9" s="27" t="s">
        <v>56</v>
      </c>
      <c r="E9" s="28">
        <v>2815</v>
      </c>
      <c r="F9" s="28">
        <v>3371138.5869999998</v>
      </c>
      <c r="G9" s="28">
        <f t="shared" si="0"/>
        <v>1197.5625531083481</v>
      </c>
    </row>
    <row r="10" spans="1:9" x14ac:dyDescent="0.25">
      <c r="A10" s="30" t="s">
        <v>63</v>
      </c>
      <c r="B10" s="87">
        <v>46108893754</v>
      </c>
      <c r="C10" s="27" t="s">
        <v>66</v>
      </c>
      <c r="D10" s="27" t="s">
        <v>56</v>
      </c>
      <c r="E10" s="28">
        <v>2256</v>
      </c>
      <c r="F10" s="28">
        <v>2585174.0019999999</v>
      </c>
      <c r="G10" s="28">
        <f t="shared" si="0"/>
        <v>1145.9104618794327</v>
      </c>
    </row>
    <row r="11" spans="1:9" x14ac:dyDescent="0.25">
      <c r="A11" s="30" t="s">
        <v>65</v>
      </c>
      <c r="B11" s="88" t="s">
        <v>68</v>
      </c>
      <c r="C11" s="27" t="s">
        <v>69</v>
      </c>
      <c r="D11" s="27" t="s">
        <v>70</v>
      </c>
      <c r="E11" s="28">
        <v>2548</v>
      </c>
      <c r="F11" s="28">
        <v>2362363.0290000001</v>
      </c>
      <c r="G11" s="28">
        <f t="shared" si="0"/>
        <v>927.1440459183674</v>
      </c>
    </row>
    <row r="12" spans="1:9" x14ac:dyDescent="0.25">
      <c r="A12" s="30" t="s">
        <v>67</v>
      </c>
      <c r="B12" s="31">
        <v>30380746842</v>
      </c>
      <c r="C12" s="27" t="s">
        <v>72</v>
      </c>
      <c r="D12" s="27" t="s">
        <v>56</v>
      </c>
      <c r="E12" s="28">
        <v>1654</v>
      </c>
      <c r="F12" s="28">
        <v>1714488.219</v>
      </c>
      <c r="G12" s="28">
        <f t="shared" si="0"/>
        <v>1036.570870012092</v>
      </c>
    </row>
    <row r="13" spans="1:9" x14ac:dyDescent="0.25">
      <c r="A13" s="30" t="s">
        <v>71</v>
      </c>
      <c r="B13" s="26">
        <v>33060874644</v>
      </c>
      <c r="C13" s="27" t="s">
        <v>74</v>
      </c>
      <c r="D13" s="27" t="s">
        <v>75</v>
      </c>
      <c r="E13" s="28">
        <v>2359</v>
      </c>
      <c r="F13" s="28">
        <v>1490611.3430000001</v>
      </c>
      <c r="G13" s="28">
        <f t="shared" si="0"/>
        <v>631.88272276388307</v>
      </c>
    </row>
    <row r="14" spans="1:9" x14ac:dyDescent="0.25">
      <c r="A14" s="30" t="s">
        <v>73</v>
      </c>
      <c r="B14" s="26">
        <v>73660371074</v>
      </c>
      <c r="C14" s="27" t="s">
        <v>80</v>
      </c>
      <c r="D14" s="27" t="s">
        <v>84</v>
      </c>
      <c r="E14" s="28">
        <v>1301</v>
      </c>
      <c r="F14" s="28">
        <v>1407038.1470000001</v>
      </c>
      <c r="G14" s="28">
        <f t="shared" si="0"/>
        <v>1081.5051091468101</v>
      </c>
    </row>
    <row r="15" spans="1:9" x14ac:dyDescent="0.25">
      <c r="A15" s="30" t="s">
        <v>76</v>
      </c>
      <c r="B15" s="26">
        <v>95970838122</v>
      </c>
      <c r="C15" s="27" t="s">
        <v>77</v>
      </c>
      <c r="D15" s="27" t="s">
        <v>78</v>
      </c>
      <c r="E15" s="28">
        <v>1072</v>
      </c>
      <c r="F15" s="28">
        <v>1355915.298</v>
      </c>
      <c r="G15" s="28">
        <f t="shared" si="0"/>
        <v>1264.8463600746268</v>
      </c>
    </row>
    <row r="16" spans="1:9" x14ac:dyDescent="0.25">
      <c r="A16" s="30" t="s">
        <v>79</v>
      </c>
      <c r="B16" s="26">
        <v>84698789700</v>
      </c>
      <c r="C16" s="27" t="s">
        <v>82</v>
      </c>
      <c r="D16" s="27" t="s">
        <v>56</v>
      </c>
      <c r="E16" s="28">
        <v>905</v>
      </c>
      <c r="F16" s="28">
        <v>1110410.496</v>
      </c>
      <c r="G16" s="28">
        <f t="shared" si="0"/>
        <v>1226.9729237569061</v>
      </c>
    </row>
    <row r="17" spans="1:7" x14ac:dyDescent="0.25">
      <c r="A17" s="94" t="s">
        <v>98</v>
      </c>
      <c r="B17" s="94"/>
      <c r="C17" s="94"/>
      <c r="D17" s="94"/>
      <c r="E17" s="32">
        <f>SUM(E7:E16)</f>
        <v>19903</v>
      </c>
      <c r="F17" s="32">
        <f>SUM(F7:F16)</f>
        <v>23266287.241</v>
      </c>
      <c r="G17" s="32">
        <f>F17/E17</f>
        <v>1168.983934130533</v>
      </c>
    </row>
    <row r="18" spans="1:7" x14ac:dyDescent="0.25">
      <c r="A18" s="94" t="s">
        <v>99</v>
      </c>
      <c r="B18" s="94"/>
      <c r="C18" s="94"/>
      <c r="D18" s="94"/>
      <c r="E18" s="32">
        <v>44809</v>
      </c>
      <c r="F18" s="32">
        <v>40438881.421999998</v>
      </c>
      <c r="G18" s="32">
        <f>F18/E18</f>
        <v>902.47230293021482</v>
      </c>
    </row>
    <row r="20" spans="1:7" x14ac:dyDescent="0.25">
      <c r="A20" s="22" t="s">
        <v>46</v>
      </c>
    </row>
  </sheetData>
  <mergeCells count="2"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D32" sqref="D32"/>
    </sheetView>
  </sheetViews>
  <sheetFormatPr defaultRowHeight="15" x14ac:dyDescent="0.25"/>
  <cols>
    <col min="1" max="1" width="5" customWidth="1"/>
    <col min="2" max="2" width="13.85546875" customWidth="1"/>
    <col min="3" max="3" width="33.140625" customWidth="1"/>
    <col min="4" max="4" width="13.85546875" customWidth="1"/>
    <col min="5" max="5" width="13.7109375" customWidth="1"/>
    <col min="6" max="6" width="14.140625" customWidth="1"/>
    <col min="10" max="10" width="11.42578125" customWidth="1"/>
  </cols>
  <sheetData>
    <row r="3" spans="1:6" x14ac:dyDescent="0.25">
      <c r="D3" s="11"/>
    </row>
    <row r="4" spans="1:6" x14ac:dyDescent="0.25">
      <c r="A4" s="23" t="s">
        <v>139</v>
      </c>
      <c r="D4" s="11"/>
      <c r="E4" s="23"/>
    </row>
    <row r="6" spans="1:6" ht="22.5" x14ac:dyDescent="0.25">
      <c r="A6" s="24" t="s">
        <v>137</v>
      </c>
      <c r="B6" s="24" t="s">
        <v>51</v>
      </c>
      <c r="C6" s="24" t="s">
        <v>52</v>
      </c>
      <c r="D6" s="24" t="s">
        <v>53</v>
      </c>
      <c r="E6" s="24" t="s">
        <v>20</v>
      </c>
      <c r="F6" s="24" t="s">
        <v>122</v>
      </c>
    </row>
    <row r="7" spans="1:6" x14ac:dyDescent="0.25">
      <c r="A7" s="25" t="s">
        <v>55</v>
      </c>
      <c r="B7" s="26">
        <v>66089976432</v>
      </c>
      <c r="C7" s="27" t="s">
        <v>61</v>
      </c>
      <c r="D7" s="27" t="s">
        <v>62</v>
      </c>
      <c r="E7" s="28">
        <v>242336.861</v>
      </c>
      <c r="F7" s="29">
        <f>E7/$E$18</f>
        <v>0.22278926679121888</v>
      </c>
    </row>
    <row r="8" spans="1:6" x14ac:dyDescent="0.25">
      <c r="A8" s="30" t="s">
        <v>57</v>
      </c>
      <c r="B8" s="31" t="s">
        <v>68</v>
      </c>
      <c r="C8" s="27" t="s">
        <v>69</v>
      </c>
      <c r="D8" s="27" t="s">
        <v>70</v>
      </c>
      <c r="E8" s="28">
        <v>113080.77</v>
      </c>
      <c r="F8" s="29">
        <f>E8/$E$18</f>
        <v>0.10395934705321805</v>
      </c>
    </row>
    <row r="9" spans="1:6" x14ac:dyDescent="0.25">
      <c r="A9" s="30" t="s">
        <v>60</v>
      </c>
      <c r="B9" s="26">
        <v>92510683607</v>
      </c>
      <c r="C9" s="27" t="s">
        <v>58</v>
      </c>
      <c r="D9" s="27" t="s">
        <v>59</v>
      </c>
      <c r="E9" s="28">
        <v>76191.789000000004</v>
      </c>
      <c r="F9" s="29">
        <f>E9/$E$18</f>
        <v>7.0045938272763453E-2</v>
      </c>
    </row>
    <row r="10" spans="1:6" x14ac:dyDescent="0.25">
      <c r="A10" s="30" t="s">
        <v>63</v>
      </c>
      <c r="B10" s="26">
        <v>84698789700</v>
      </c>
      <c r="C10" s="27" t="s">
        <v>82</v>
      </c>
      <c r="D10" s="27" t="s">
        <v>56</v>
      </c>
      <c r="E10" s="28">
        <v>66818.52</v>
      </c>
      <c r="F10" s="29">
        <f t="shared" ref="F10:F18" si="0">E10/$E$18</f>
        <v>6.1428744341433042E-2</v>
      </c>
    </row>
    <row r="11" spans="1:6" x14ac:dyDescent="0.25">
      <c r="A11" s="30" t="s">
        <v>65</v>
      </c>
      <c r="B11" s="26">
        <v>33060874644</v>
      </c>
      <c r="C11" s="27" t="s">
        <v>74</v>
      </c>
      <c r="D11" s="27" t="s">
        <v>75</v>
      </c>
      <c r="E11" s="28">
        <v>60472.773000000001</v>
      </c>
      <c r="F11" s="29">
        <f t="shared" si="0"/>
        <v>5.5594863702975082E-2</v>
      </c>
    </row>
    <row r="12" spans="1:6" x14ac:dyDescent="0.25">
      <c r="A12" s="30" t="s">
        <v>67</v>
      </c>
      <c r="B12" s="31">
        <v>78344221376</v>
      </c>
      <c r="C12" s="27" t="s">
        <v>123</v>
      </c>
      <c r="D12" s="27" t="s">
        <v>124</v>
      </c>
      <c r="E12" s="28">
        <v>27393.668000000001</v>
      </c>
      <c r="F12" s="29">
        <f t="shared" si="0"/>
        <v>2.5184015272204405E-2</v>
      </c>
    </row>
    <row r="13" spans="1:6" x14ac:dyDescent="0.25">
      <c r="A13" s="30" t="s">
        <v>71</v>
      </c>
      <c r="B13" s="26">
        <v>95970838122</v>
      </c>
      <c r="C13" s="27" t="s">
        <v>77</v>
      </c>
      <c r="D13" s="27" t="s">
        <v>78</v>
      </c>
      <c r="E13" s="28">
        <v>24025.796999999999</v>
      </c>
      <c r="F13" s="29">
        <f t="shared" si="0"/>
        <v>2.2087806516998112E-2</v>
      </c>
    </row>
    <row r="14" spans="1:6" x14ac:dyDescent="0.25">
      <c r="A14" s="30" t="s">
        <v>73</v>
      </c>
      <c r="B14" s="26">
        <v>62423481209</v>
      </c>
      <c r="C14" s="27" t="s">
        <v>91</v>
      </c>
      <c r="D14" s="27" t="s">
        <v>125</v>
      </c>
      <c r="E14" s="28">
        <v>23153.958999999999</v>
      </c>
      <c r="F14" s="29">
        <f t="shared" si="0"/>
        <v>2.1286293499212832E-2</v>
      </c>
    </row>
    <row r="15" spans="1:6" x14ac:dyDescent="0.25">
      <c r="A15" s="30" t="s">
        <v>76</v>
      </c>
      <c r="B15" s="26">
        <v>71112872675</v>
      </c>
      <c r="C15" s="27" t="s">
        <v>86</v>
      </c>
      <c r="D15" s="27" t="s">
        <v>87</v>
      </c>
      <c r="E15" s="28">
        <v>18065.278999999999</v>
      </c>
      <c r="F15" s="29">
        <f t="shared" si="0"/>
        <v>1.6608081189880577E-2</v>
      </c>
    </row>
    <row r="16" spans="1:6" x14ac:dyDescent="0.25">
      <c r="A16" s="30" t="s">
        <v>79</v>
      </c>
      <c r="B16" s="26">
        <v>61395607720</v>
      </c>
      <c r="C16" s="27" t="s">
        <v>93</v>
      </c>
      <c r="D16" s="27" t="s">
        <v>94</v>
      </c>
      <c r="E16" s="28">
        <v>17214.303</v>
      </c>
      <c r="F16" s="29">
        <f t="shared" si="0"/>
        <v>1.5825747382656241E-2</v>
      </c>
    </row>
    <row r="17" spans="1:6" x14ac:dyDescent="0.25">
      <c r="A17" s="94" t="s">
        <v>121</v>
      </c>
      <c r="B17" s="94"/>
      <c r="C17" s="94"/>
      <c r="D17" s="94"/>
      <c r="E17" s="32">
        <f>SUM(E7:E16)</f>
        <v>668753.71899999992</v>
      </c>
      <c r="F17" s="33">
        <f>E17/$E$18</f>
        <v>0.61481010402256064</v>
      </c>
    </row>
    <row r="18" spans="1:6" x14ac:dyDescent="0.25">
      <c r="A18" s="94" t="s">
        <v>99</v>
      </c>
      <c r="B18" s="94"/>
      <c r="C18" s="94"/>
      <c r="D18" s="94"/>
      <c r="E18" s="32">
        <v>1087740.287</v>
      </c>
      <c r="F18" s="33">
        <f t="shared" si="0"/>
        <v>1</v>
      </c>
    </row>
    <row r="20" spans="1:6" x14ac:dyDescent="0.25">
      <c r="A20" s="22" t="s">
        <v>46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workbookViewId="0">
      <selection activeCell="O24" sqref="O24"/>
    </sheetView>
  </sheetViews>
  <sheetFormatPr defaultRowHeight="15" x14ac:dyDescent="0.25"/>
  <cols>
    <col min="1" max="1" width="5.42578125" customWidth="1"/>
    <col min="2" max="2" width="4.42578125" bestFit="1" customWidth="1"/>
    <col min="3" max="3" width="27.140625" customWidth="1"/>
    <col min="4" max="4" width="5.42578125" bestFit="1" customWidth="1"/>
    <col min="5" max="6" width="8" bestFit="1" customWidth="1"/>
    <col min="7" max="7" width="12" bestFit="1" customWidth="1"/>
    <col min="8" max="9" width="9.85546875" bestFit="1" customWidth="1"/>
    <col min="10" max="10" width="8.7109375" bestFit="1" customWidth="1"/>
    <col min="11" max="12" width="8.85546875" bestFit="1" customWidth="1"/>
    <col min="13" max="13" width="6.7109375" bestFit="1" customWidth="1"/>
  </cols>
  <sheetData>
    <row r="4" spans="1:13" x14ac:dyDescent="0.25">
      <c r="A4" s="23" t="s">
        <v>140</v>
      </c>
    </row>
    <row r="6" spans="1:13" ht="21" customHeight="1" x14ac:dyDescent="0.25">
      <c r="A6" s="37" t="s">
        <v>132</v>
      </c>
      <c r="B6" s="95" t="s">
        <v>126</v>
      </c>
      <c r="C6" s="95"/>
      <c r="D6" s="96" t="s">
        <v>10</v>
      </c>
      <c r="E6" s="96"/>
      <c r="F6" s="96"/>
      <c r="G6" s="96"/>
      <c r="H6" s="96" t="s">
        <v>15</v>
      </c>
      <c r="I6" s="96"/>
      <c r="J6" s="96"/>
      <c r="K6" s="97" t="s">
        <v>22</v>
      </c>
      <c r="L6" s="98"/>
      <c r="M6" s="98"/>
    </row>
    <row r="7" spans="1:13" ht="15.75" thickBot="1" x14ac:dyDescent="0.3">
      <c r="A7" s="38"/>
      <c r="B7" s="39" t="s">
        <v>127</v>
      </c>
      <c r="C7" s="39" t="s">
        <v>128</v>
      </c>
      <c r="D7" s="39" t="s">
        <v>129</v>
      </c>
      <c r="E7" s="39" t="s">
        <v>130</v>
      </c>
      <c r="F7" s="39" t="s">
        <v>131</v>
      </c>
      <c r="G7" s="40" t="s">
        <v>133</v>
      </c>
      <c r="H7" s="39">
        <v>2015</v>
      </c>
      <c r="I7" s="77">
        <v>2016</v>
      </c>
      <c r="J7" s="39" t="s">
        <v>9</v>
      </c>
      <c r="K7" s="39">
        <v>2015</v>
      </c>
      <c r="L7" s="39">
        <v>2016</v>
      </c>
      <c r="M7" s="39" t="s">
        <v>9</v>
      </c>
    </row>
    <row r="8" spans="1:13" ht="15.75" thickBot="1" x14ac:dyDescent="0.3">
      <c r="A8" s="41" t="s">
        <v>55</v>
      </c>
      <c r="B8" s="42">
        <v>21</v>
      </c>
      <c r="C8" s="55" t="s">
        <v>104</v>
      </c>
      <c r="D8" s="44">
        <v>687</v>
      </c>
      <c r="E8" s="45">
        <v>424</v>
      </c>
      <c r="F8" s="45">
        <v>263</v>
      </c>
      <c r="G8" s="64">
        <f t="shared" ref="G8:G29" si="0">F8/D8</f>
        <v>0.38282387190684136</v>
      </c>
      <c r="H8" s="47">
        <v>13834356.402000001</v>
      </c>
      <c r="I8" s="48">
        <v>14813013.213</v>
      </c>
      <c r="J8" s="49">
        <v>107.07410437147998</v>
      </c>
      <c r="K8" s="82">
        <v>-274679.00599999999</v>
      </c>
      <c r="L8" s="83">
        <v>-323267.02399999998</v>
      </c>
      <c r="M8" s="51">
        <v>117.68901770381387</v>
      </c>
    </row>
    <row r="9" spans="1:13" ht="15.75" thickBot="1" x14ac:dyDescent="0.3">
      <c r="A9" s="41" t="s">
        <v>57</v>
      </c>
      <c r="B9" s="42">
        <v>17</v>
      </c>
      <c r="C9" s="84" t="s">
        <v>101</v>
      </c>
      <c r="D9" s="44">
        <v>439</v>
      </c>
      <c r="E9" s="45">
        <v>308</v>
      </c>
      <c r="F9" s="45">
        <v>131</v>
      </c>
      <c r="G9" s="46">
        <f t="shared" si="0"/>
        <v>0.29840546697038722</v>
      </c>
      <c r="H9" s="47">
        <v>5519975.835</v>
      </c>
      <c r="I9" s="48">
        <v>5717129.9019999998</v>
      </c>
      <c r="J9" s="49">
        <v>103.57164728421316</v>
      </c>
      <c r="K9" s="47">
        <v>194722.22700000001</v>
      </c>
      <c r="L9" s="52">
        <v>215609.67199999999</v>
      </c>
      <c r="M9" s="49">
        <v>110.72679032168217</v>
      </c>
    </row>
    <row r="10" spans="1:13" ht="15.75" thickBot="1" x14ac:dyDescent="0.3">
      <c r="A10" s="41" t="s">
        <v>60</v>
      </c>
      <c r="B10" s="42">
        <v>1</v>
      </c>
      <c r="C10" s="84" t="s">
        <v>113</v>
      </c>
      <c r="D10" s="44">
        <v>188</v>
      </c>
      <c r="E10" s="45">
        <v>140</v>
      </c>
      <c r="F10" s="45">
        <v>48</v>
      </c>
      <c r="G10" s="46">
        <f t="shared" si="0"/>
        <v>0.25531914893617019</v>
      </c>
      <c r="H10" s="47">
        <v>4615167.9110000003</v>
      </c>
      <c r="I10" s="48">
        <v>5462026.767</v>
      </c>
      <c r="J10" s="49">
        <v>118.3494701023024</v>
      </c>
      <c r="K10" s="50">
        <v>195924.78899999999</v>
      </c>
      <c r="L10" s="52">
        <v>252603.79399999999</v>
      </c>
      <c r="M10" s="51">
        <v>128.92896059211782</v>
      </c>
    </row>
    <row r="11" spans="1:13" ht="15.75" thickBot="1" x14ac:dyDescent="0.3">
      <c r="A11" s="41" t="s">
        <v>63</v>
      </c>
      <c r="B11" s="42">
        <v>8</v>
      </c>
      <c r="C11" s="84" t="s">
        <v>105</v>
      </c>
      <c r="D11" s="44">
        <v>229</v>
      </c>
      <c r="E11" s="45">
        <v>138</v>
      </c>
      <c r="F11" s="45">
        <v>91</v>
      </c>
      <c r="G11" s="64">
        <f t="shared" si="0"/>
        <v>0.39737991266375544</v>
      </c>
      <c r="H11" s="47">
        <v>5272931.9009999996</v>
      </c>
      <c r="I11" s="48">
        <v>5372022.9340000004</v>
      </c>
      <c r="J11" s="49">
        <v>101.879239763768</v>
      </c>
      <c r="K11" s="47">
        <v>83771.615000000005</v>
      </c>
      <c r="L11" s="52">
        <v>125254.038</v>
      </c>
      <c r="M11" s="49">
        <v>149.51847114323866</v>
      </c>
    </row>
    <row r="12" spans="1:13" x14ac:dyDescent="0.25">
      <c r="A12" s="41" t="s">
        <v>65</v>
      </c>
      <c r="B12" s="42">
        <v>6</v>
      </c>
      <c r="C12" s="43" t="s">
        <v>111</v>
      </c>
      <c r="D12" s="44">
        <v>65</v>
      </c>
      <c r="E12" s="45">
        <v>47</v>
      </c>
      <c r="F12" s="45">
        <v>18</v>
      </c>
      <c r="G12" s="46">
        <f t="shared" si="0"/>
        <v>0.27692307692307694</v>
      </c>
      <c r="H12" s="47">
        <v>1534431.706</v>
      </c>
      <c r="I12" s="48">
        <v>1630057.3419999999</v>
      </c>
      <c r="J12" s="49">
        <v>106.23199036008448</v>
      </c>
      <c r="K12" s="50">
        <v>29079.203000000001</v>
      </c>
      <c r="L12" s="53">
        <v>27954.624</v>
      </c>
      <c r="M12" s="51">
        <v>96.132703499473493</v>
      </c>
    </row>
    <row r="13" spans="1:13" x14ac:dyDescent="0.25">
      <c r="A13" s="41" t="s">
        <v>67</v>
      </c>
      <c r="B13" s="54">
        <v>13</v>
      </c>
      <c r="C13" s="55" t="s">
        <v>110</v>
      </c>
      <c r="D13" s="56">
        <v>159</v>
      </c>
      <c r="E13" s="57">
        <v>103</v>
      </c>
      <c r="F13" s="57">
        <v>56</v>
      </c>
      <c r="G13" s="46">
        <f t="shared" si="0"/>
        <v>0.3522012578616352</v>
      </c>
      <c r="H13" s="58">
        <v>1021312.606</v>
      </c>
      <c r="I13" s="48">
        <v>1055758.7709999999</v>
      </c>
      <c r="J13" s="59">
        <v>103.37273473348276</v>
      </c>
      <c r="K13" s="60">
        <v>25198.988000000001</v>
      </c>
      <c r="L13" s="53">
        <v>29177.192999999999</v>
      </c>
      <c r="M13" s="61">
        <v>115.78716177014728</v>
      </c>
    </row>
    <row r="14" spans="1:13" x14ac:dyDescent="0.25">
      <c r="A14" s="41" t="s">
        <v>71</v>
      </c>
      <c r="B14" s="42">
        <v>18</v>
      </c>
      <c r="C14" s="43" t="s">
        <v>106</v>
      </c>
      <c r="D14" s="44">
        <v>298</v>
      </c>
      <c r="E14" s="45">
        <v>194</v>
      </c>
      <c r="F14" s="45">
        <v>104</v>
      </c>
      <c r="G14" s="46">
        <f t="shared" si="0"/>
        <v>0.34899328859060402</v>
      </c>
      <c r="H14" s="47">
        <v>970408.97199999995</v>
      </c>
      <c r="I14" s="48">
        <v>996932.005</v>
      </c>
      <c r="J14" s="49">
        <v>102.73318093353325</v>
      </c>
      <c r="K14" s="50">
        <v>64778.874000000003</v>
      </c>
      <c r="L14" s="62">
        <v>29874.155999999999</v>
      </c>
      <c r="M14" s="51">
        <v>46.117127630220928</v>
      </c>
    </row>
    <row r="15" spans="1:13" x14ac:dyDescent="0.25">
      <c r="A15" s="41" t="s">
        <v>73</v>
      </c>
      <c r="B15" s="42">
        <v>2</v>
      </c>
      <c r="C15" s="43" t="s">
        <v>102</v>
      </c>
      <c r="D15" s="44">
        <v>75</v>
      </c>
      <c r="E15" s="45">
        <v>56</v>
      </c>
      <c r="F15" s="45">
        <v>19</v>
      </c>
      <c r="G15" s="46">
        <f t="shared" si="0"/>
        <v>0.25333333333333335</v>
      </c>
      <c r="H15" s="47">
        <v>874480.28300000005</v>
      </c>
      <c r="I15" s="48">
        <v>940136.60400000005</v>
      </c>
      <c r="J15" s="49">
        <v>107.50803903488352</v>
      </c>
      <c r="K15" s="50">
        <v>11018.727000000001</v>
      </c>
      <c r="L15" s="62">
        <v>24199.996999999999</v>
      </c>
      <c r="M15" s="51">
        <v>219.62606932724623</v>
      </c>
    </row>
    <row r="16" spans="1:13" x14ac:dyDescent="0.25">
      <c r="A16" s="41" t="s">
        <v>76</v>
      </c>
      <c r="B16" s="42">
        <v>16</v>
      </c>
      <c r="C16" s="43" t="s">
        <v>100</v>
      </c>
      <c r="D16" s="44">
        <v>55</v>
      </c>
      <c r="E16" s="45">
        <v>35</v>
      </c>
      <c r="F16" s="63">
        <v>20</v>
      </c>
      <c r="G16" s="46">
        <f t="shared" si="0"/>
        <v>0.36363636363636365</v>
      </c>
      <c r="H16" s="47">
        <v>769681.87199999997</v>
      </c>
      <c r="I16" s="48">
        <v>793518.59100000001</v>
      </c>
      <c r="J16" s="49">
        <v>103.09695731017554</v>
      </c>
      <c r="K16" s="50">
        <v>17693.847000000002</v>
      </c>
      <c r="L16" s="62">
        <v>19162.189999999999</v>
      </c>
      <c r="M16" s="51">
        <v>108.2986079850244</v>
      </c>
    </row>
    <row r="17" spans="1:13" x14ac:dyDescent="0.25">
      <c r="A17" s="41" t="s">
        <v>79</v>
      </c>
      <c r="B17" s="42">
        <v>3</v>
      </c>
      <c r="C17" s="43" t="s">
        <v>116</v>
      </c>
      <c r="D17" s="44">
        <v>66</v>
      </c>
      <c r="E17" s="45">
        <v>44</v>
      </c>
      <c r="F17" s="45">
        <v>22</v>
      </c>
      <c r="G17" s="46">
        <f t="shared" si="0"/>
        <v>0.33333333333333331</v>
      </c>
      <c r="H17" s="47">
        <v>598242.98199999996</v>
      </c>
      <c r="I17" s="48">
        <v>661990.44799999997</v>
      </c>
      <c r="J17" s="49">
        <v>110.65578166698829</v>
      </c>
      <c r="K17" s="50">
        <v>1820.7180000000001</v>
      </c>
      <c r="L17" s="62">
        <v>6781.107</v>
      </c>
      <c r="M17" s="51">
        <v>372.44136653781641</v>
      </c>
    </row>
    <row r="18" spans="1:13" x14ac:dyDescent="0.25">
      <c r="A18" s="41" t="s">
        <v>81</v>
      </c>
      <c r="B18" s="54">
        <v>5</v>
      </c>
      <c r="C18" s="43" t="s">
        <v>109</v>
      </c>
      <c r="D18" s="44">
        <v>70</v>
      </c>
      <c r="E18" s="45">
        <v>51</v>
      </c>
      <c r="F18" s="63">
        <v>19</v>
      </c>
      <c r="G18" s="46">
        <f t="shared" si="0"/>
        <v>0.27142857142857141</v>
      </c>
      <c r="H18" s="47">
        <v>683988.31900000002</v>
      </c>
      <c r="I18" s="48">
        <v>637378.571</v>
      </c>
      <c r="J18" s="49">
        <v>93.185592983788951</v>
      </c>
      <c r="K18" s="50">
        <v>20886.238000000001</v>
      </c>
      <c r="L18" s="62">
        <v>8316.2060000000001</v>
      </c>
      <c r="M18" s="51">
        <v>39.816677373876516</v>
      </c>
    </row>
    <row r="19" spans="1:13" ht="15.75" thickBot="1" x14ac:dyDescent="0.3">
      <c r="A19" s="41" t="s">
        <v>83</v>
      </c>
      <c r="B19" s="42">
        <v>20</v>
      </c>
      <c r="C19" s="43" t="s">
        <v>114</v>
      </c>
      <c r="D19" s="44">
        <v>60</v>
      </c>
      <c r="E19" s="45">
        <v>40</v>
      </c>
      <c r="F19" s="63">
        <v>20</v>
      </c>
      <c r="G19" s="46">
        <f t="shared" si="0"/>
        <v>0.33333333333333331</v>
      </c>
      <c r="H19" s="47">
        <v>548860.33299999998</v>
      </c>
      <c r="I19" s="48">
        <v>544229.59</v>
      </c>
      <c r="J19" s="49">
        <v>99.156298474934601</v>
      </c>
      <c r="K19" s="50">
        <v>19418.382000000001</v>
      </c>
      <c r="L19" s="62">
        <v>20250.306</v>
      </c>
      <c r="M19" s="51">
        <v>104.28420864313</v>
      </c>
    </row>
    <row r="20" spans="1:13" ht="15.75" thickBot="1" x14ac:dyDescent="0.3">
      <c r="A20" s="41" t="s">
        <v>85</v>
      </c>
      <c r="B20" s="42">
        <v>14</v>
      </c>
      <c r="C20" s="43" t="s">
        <v>138</v>
      </c>
      <c r="D20" s="44">
        <v>132</v>
      </c>
      <c r="E20" s="45">
        <v>87</v>
      </c>
      <c r="F20" s="63">
        <v>45</v>
      </c>
      <c r="G20" s="46">
        <f t="shared" si="0"/>
        <v>0.34090909090909088</v>
      </c>
      <c r="H20" s="47">
        <v>279472.74200000003</v>
      </c>
      <c r="I20" s="48">
        <v>322626.27399999998</v>
      </c>
      <c r="J20" s="49">
        <v>115.44105220823289</v>
      </c>
      <c r="K20" s="82">
        <v>-106921.875</v>
      </c>
      <c r="L20" s="83">
        <v>-17662.375</v>
      </c>
      <c r="M20" s="51">
        <v>16.518953675288618</v>
      </c>
    </row>
    <row r="21" spans="1:13" ht="15.75" thickBot="1" x14ac:dyDescent="0.3">
      <c r="A21" s="41" t="s">
        <v>88</v>
      </c>
      <c r="B21" s="42">
        <v>4</v>
      </c>
      <c r="C21" s="43" t="s">
        <v>103</v>
      </c>
      <c r="D21" s="44">
        <v>82</v>
      </c>
      <c r="E21" s="45">
        <v>50</v>
      </c>
      <c r="F21" s="63">
        <v>32</v>
      </c>
      <c r="G21" s="64">
        <f t="shared" si="0"/>
        <v>0.3902439024390244</v>
      </c>
      <c r="H21" s="47">
        <v>268008.92800000001</v>
      </c>
      <c r="I21" s="48">
        <v>275394.016</v>
      </c>
      <c r="J21" s="49">
        <v>102.75553805431437</v>
      </c>
      <c r="K21" s="50">
        <v>91.84</v>
      </c>
      <c r="L21" s="65">
        <v>-317.39499999999998</v>
      </c>
      <c r="M21" s="51" t="s">
        <v>11</v>
      </c>
    </row>
    <row r="22" spans="1:13" x14ac:dyDescent="0.25">
      <c r="A22" s="41" t="s">
        <v>89</v>
      </c>
      <c r="B22" s="42">
        <v>19</v>
      </c>
      <c r="C22" s="43" t="s">
        <v>117</v>
      </c>
      <c r="D22" s="44">
        <v>115</v>
      </c>
      <c r="E22" s="45">
        <v>86</v>
      </c>
      <c r="F22" s="45">
        <v>29</v>
      </c>
      <c r="G22" s="46">
        <f t="shared" si="0"/>
        <v>0.25217391304347825</v>
      </c>
      <c r="H22" s="47">
        <v>238234.67499999999</v>
      </c>
      <c r="I22" s="48">
        <v>244886.06700000001</v>
      </c>
      <c r="J22" s="49">
        <v>102.79194957660971</v>
      </c>
      <c r="K22" s="50">
        <v>12414.459000000001</v>
      </c>
      <c r="L22" s="62">
        <v>13214.012000000001</v>
      </c>
      <c r="M22" s="51">
        <v>106.44049813205714</v>
      </c>
    </row>
    <row r="23" spans="1:13" x14ac:dyDescent="0.25">
      <c r="A23" s="41" t="s">
        <v>90</v>
      </c>
      <c r="B23" s="54">
        <v>7</v>
      </c>
      <c r="C23" s="43" t="s">
        <v>108</v>
      </c>
      <c r="D23" s="44">
        <v>53</v>
      </c>
      <c r="E23" s="45">
        <v>33</v>
      </c>
      <c r="F23" s="45">
        <v>20</v>
      </c>
      <c r="G23" s="46">
        <f t="shared" si="0"/>
        <v>0.37735849056603776</v>
      </c>
      <c r="H23" s="47">
        <v>213670.408</v>
      </c>
      <c r="I23" s="48">
        <v>226258.848</v>
      </c>
      <c r="J23" s="49">
        <v>105.89152242363855</v>
      </c>
      <c r="K23" s="50">
        <v>797.44899999999996</v>
      </c>
      <c r="L23" s="62">
        <v>1402.4559999999999</v>
      </c>
      <c r="M23" s="51">
        <v>175.86779844228283</v>
      </c>
    </row>
    <row r="24" spans="1:13" x14ac:dyDescent="0.25">
      <c r="A24" s="41" t="s">
        <v>92</v>
      </c>
      <c r="B24" s="42">
        <v>12</v>
      </c>
      <c r="C24" s="43" t="s">
        <v>107</v>
      </c>
      <c r="D24" s="44">
        <v>39</v>
      </c>
      <c r="E24" s="45">
        <v>32</v>
      </c>
      <c r="F24" s="63">
        <v>7</v>
      </c>
      <c r="G24" s="46">
        <f t="shared" si="0"/>
        <v>0.17948717948717949</v>
      </c>
      <c r="H24" s="47">
        <v>205543.39799999999</v>
      </c>
      <c r="I24" s="48">
        <v>205861.25099999999</v>
      </c>
      <c r="J24" s="49">
        <v>100.15464033537094</v>
      </c>
      <c r="K24" s="50">
        <v>2726.819</v>
      </c>
      <c r="L24" s="62">
        <v>4434.2610000000004</v>
      </c>
      <c r="M24" s="51">
        <v>162.61662398567708</v>
      </c>
    </row>
    <row r="25" spans="1:13" x14ac:dyDescent="0.25">
      <c r="A25" s="41" t="s">
        <v>95</v>
      </c>
      <c r="B25" s="42">
        <v>11</v>
      </c>
      <c r="C25" s="43" t="s">
        <v>112</v>
      </c>
      <c r="D25" s="44">
        <v>30</v>
      </c>
      <c r="E25" s="45">
        <v>23</v>
      </c>
      <c r="F25" s="45">
        <v>7</v>
      </c>
      <c r="G25" s="46">
        <f t="shared" si="0"/>
        <v>0.23333333333333334</v>
      </c>
      <c r="H25" s="47">
        <v>160592.72</v>
      </c>
      <c r="I25" s="48">
        <v>170084.74900000001</v>
      </c>
      <c r="J25" s="49">
        <v>105.91062222496761</v>
      </c>
      <c r="K25" s="50">
        <v>1257.4169999999999</v>
      </c>
      <c r="L25" s="62">
        <v>1628.0239999999999</v>
      </c>
      <c r="M25" s="51">
        <v>129.47367500200809</v>
      </c>
    </row>
    <row r="26" spans="1:13" x14ac:dyDescent="0.25">
      <c r="A26" s="41" t="s">
        <v>96</v>
      </c>
      <c r="B26" s="42">
        <v>15</v>
      </c>
      <c r="C26" s="43" t="s">
        <v>119</v>
      </c>
      <c r="D26" s="44">
        <v>93</v>
      </c>
      <c r="E26" s="45">
        <v>68</v>
      </c>
      <c r="F26" s="45">
        <v>25</v>
      </c>
      <c r="G26" s="46">
        <f t="shared" si="0"/>
        <v>0.26881720430107525</v>
      </c>
      <c r="H26" s="47">
        <v>192376.247</v>
      </c>
      <c r="I26" s="48">
        <v>163357.97200000001</v>
      </c>
      <c r="J26" s="49">
        <v>84.915874255515547</v>
      </c>
      <c r="K26" s="79">
        <v>-4889.1909999999998</v>
      </c>
      <c r="L26" s="65">
        <v>-7536.4589999999998</v>
      </c>
      <c r="M26" s="51">
        <v>154.14531770184473</v>
      </c>
    </row>
    <row r="27" spans="1:13" ht="15.75" thickBot="1" x14ac:dyDescent="0.3">
      <c r="A27" s="41" t="s">
        <v>97</v>
      </c>
      <c r="B27" s="42">
        <v>9</v>
      </c>
      <c r="C27" s="43" t="s">
        <v>118</v>
      </c>
      <c r="D27" s="44">
        <v>44</v>
      </c>
      <c r="E27" s="45">
        <v>34</v>
      </c>
      <c r="F27" s="45">
        <v>10</v>
      </c>
      <c r="G27" s="46">
        <f t="shared" si="0"/>
        <v>0.22727272727272727</v>
      </c>
      <c r="H27" s="47">
        <v>135672.307</v>
      </c>
      <c r="I27" s="48">
        <v>130215.186</v>
      </c>
      <c r="J27" s="49">
        <v>95.977719314524521</v>
      </c>
      <c r="K27" s="50">
        <v>4975.116</v>
      </c>
      <c r="L27" s="62">
        <v>2407.3470000000002</v>
      </c>
      <c r="M27" s="51">
        <v>48.38775618498142</v>
      </c>
    </row>
    <row r="28" spans="1:13" ht="15.75" thickBot="1" x14ac:dyDescent="0.3">
      <c r="A28" s="41" t="s">
        <v>134</v>
      </c>
      <c r="B28" s="54">
        <v>10</v>
      </c>
      <c r="C28" s="66" t="s">
        <v>115</v>
      </c>
      <c r="D28" s="67">
        <v>31</v>
      </c>
      <c r="E28" s="68">
        <v>19</v>
      </c>
      <c r="F28" s="69">
        <v>12</v>
      </c>
      <c r="G28" s="64">
        <f t="shared" si="0"/>
        <v>0.38709677419354838</v>
      </c>
      <c r="H28" s="70">
        <v>69454.917000000001</v>
      </c>
      <c r="I28" s="71">
        <v>76002.320999999996</v>
      </c>
      <c r="J28" s="80">
        <v>109.42684014725697</v>
      </c>
      <c r="K28" s="79">
        <v>-1546.769</v>
      </c>
      <c r="L28" s="65">
        <v>-486.21300000000002</v>
      </c>
      <c r="M28" s="72">
        <v>31.434105545171903</v>
      </c>
    </row>
    <row r="29" spans="1:13" x14ac:dyDescent="0.25">
      <c r="A29" s="73"/>
      <c r="B29" s="73"/>
      <c r="C29" s="73" t="s">
        <v>135</v>
      </c>
      <c r="D29" s="74">
        <f>SUM(D8:D28)</f>
        <v>3010</v>
      </c>
      <c r="E29" s="74">
        <f>SUM(E8:E28)</f>
        <v>2012</v>
      </c>
      <c r="F29" s="74">
        <f>SUM(F8:F28)</f>
        <v>998</v>
      </c>
      <c r="G29" s="75">
        <f t="shared" si="0"/>
        <v>0.33156146179401991</v>
      </c>
      <c r="H29" s="76">
        <f>SUM(H8:H28)</f>
        <v>38006865.464000002</v>
      </c>
      <c r="I29" s="74">
        <f>SUM(I8:I28)</f>
        <v>40438881.422000006</v>
      </c>
      <c r="J29" s="78">
        <f>I29/H29*100</f>
        <v>106.39888590734641</v>
      </c>
      <c r="K29" s="81">
        <f>SUM(K8:K28)</f>
        <v>298539.86700000009</v>
      </c>
      <c r="L29" s="81">
        <f>SUM(L8:L28)</f>
        <v>432999.91700000002</v>
      </c>
      <c r="M29" s="78">
        <f>L29/K29*100</f>
        <v>145.03922754142579</v>
      </c>
    </row>
    <row r="31" spans="1:13" x14ac:dyDescent="0.25">
      <c r="A31" s="22" t="s">
        <v>46</v>
      </c>
    </row>
  </sheetData>
  <sortState ref="A8:M28">
    <sortCondition descending="1" ref="I8:I28"/>
  </sortState>
  <mergeCells count="4">
    <mergeCell ref="B6:C6"/>
    <mergeCell ref="D6:G6"/>
    <mergeCell ref="H6:J6"/>
    <mergeCell ref="K6:M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Podaci_NKD 47.1</vt:lpstr>
      <vt:lpstr>Tablica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2018-04-13T08:02:21Z</dcterms:created>
  <dcterms:modified xsi:type="dcterms:W3CDTF">2018-04-20T13:04:46Z</dcterms:modified>
</cp:coreProperties>
</file>