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1840" windowHeight="9795"/>
  </bookViews>
  <sheets>
    <sheet name="Tablica 1" sheetId="1" r:id="rId1"/>
    <sheet name="Tablica 2" sheetId="2" r:id="rId2"/>
    <sheet name="Graf 2 i 3" sheetId="9" r:id="rId3"/>
    <sheet name="Tablica 4" sheetId="5" r:id="rId4"/>
    <sheet name="Tablica 3 i graf 1" sheetId="10" r:id="rId5"/>
    <sheet name="Tablica 5" sheetId="6" r:id="rId6"/>
  </sheets>
  <calcPr calcId="145621"/>
</workbook>
</file>

<file path=xl/calcChain.xml><?xml version="1.0" encoding="utf-8"?>
<calcChain xmlns="http://schemas.openxmlformats.org/spreadsheetml/2006/main">
  <c r="F12" i="2" l="1"/>
  <c r="C12" i="2"/>
  <c r="L7" i="9"/>
  <c r="L8" i="9"/>
  <c r="L9" i="9"/>
  <c r="L10" i="9"/>
  <c r="L11" i="9"/>
  <c r="L6" i="9"/>
  <c r="F7" i="9"/>
  <c r="F8" i="9"/>
  <c r="F9" i="9"/>
  <c r="F10" i="9"/>
  <c r="F11" i="9"/>
  <c r="F6" i="9"/>
  <c r="G9" i="6" l="1"/>
  <c r="G10" i="6"/>
  <c r="G11" i="6"/>
  <c r="G12" i="6"/>
  <c r="G13" i="6"/>
  <c r="G14" i="6"/>
  <c r="G15" i="6"/>
  <c r="G16" i="6"/>
  <c r="G8" i="6"/>
  <c r="E9" i="6"/>
  <c r="E10" i="6"/>
  <c r="E11" i="6"/>
  <c r="E12" i="6"/>
  <c r="E13" i="6"/>
  <c r="E14" i="6"/>
  <c r="E15" i="6"/>
  <c r="E16" i="6"/>
  <c r="E8" i="6"/>
  <c r="C9" i="6"/>
  <c r="C10" i="6"/>
  <c r="C11" i="6"/>
  <c r="C12" i="6"/>
  <c r="C13" i="6"/>
  <c r="C14" i="6"/>
  <c r="C15" i="6"/>
  <c r="C16" i="6"/>
  <c r="C8" i="6"/>
</calcChain>
</file>

<file path=xl/sharedStrings.xml><?xml version="1.0" encoding="utf-8"?>
<sst xmlns="http://schemas.openxmlformats.org/spreadsheetml/2006/main" count="173" uniqueCount="91">
  <si>
    <r>
      <t>(iznosi u tisućama kuna,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rgb="FF17365D"/>
        <rFont val="Arial"/>
        <family val="2"/>
        <charset val="238"/>
      </rPr>
      <t>prosječne plaće u kunama</t>
    </r>
    <r>
      <rPr>
        <sz val="8"/>
        <color rgb="FF002060"/>
        <rFont val="Arial"/>
        <family val="2"/>
        <charset val="238"/>
      </rPr>
      <t>)</t>
    </r>
  </si>
  <si>
    <t>Opis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</si>
  <si>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</si>
  <si>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</si>
  <si>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</si>
  <si>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</si>
  <si>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</si>
  <si>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</si>
  <si>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</si>
  <si>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</si>
  <si>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</si>
  <si>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</si>
  <si>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</si>
  <si>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</si>
  <si>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</si>
  <si>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</si>
  <si>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</si>
  <si>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</si>
  <si>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Prosječna mjesečna neto plaća po zaposlenom</t>
  </si>
  <si>
    <t>(iznosi u tisućama kuna)</t>
  </si>
  <si>
    <t>Rbr</t>
  </si>
  <si>
    <t>Naziv</t>
  </si>
  <si>
    <t>1.</t>
  </si>
  <si>
    <t>HEP GRUPA</t>
  </si>
  <si>
    <t>2.</t>
  </si>
  <si>
    <t>ADRIS GRUPA D.D.</t>
  </si>
  <si>
    <t>3.</t>
  </si>
  <si>
    <t>4.</t>
  </si>
  <si>
    <t>HRVATSKI TELEKOM D.D.</t>
  </si>
  <si>
    <t>5.</t>
  </si>
  <si>
    <t>Ukupno top 5 dobit razdoblja</t>
  </si>
  <si>
    <t>Ukupno top 5 gubitak razdoblja</t>
  </si>
  <si>
    <t>OIB</t>
  </si>
  <si>
    <t>Mjesto</t>
  </si>
  <si>
    <t>ZAGREB</t>
  </si>
  <si>
    <t>ORBICO D.O.O.</t>
  </si>
  <si>
    <t>ROVINJ</t>
  </si>
  <si>
    <t>R.br.</t>
  </si>
  <si>
    <t>Opis šifre djelatnosti</t>
  </si>
  <si>
    <t>svih</t>
  </si>
  <si>
    <t>dobitaša</t>
  </si>
  <si>
    <t>gubitaša</t>
  </si>
  <si>
    <t>UKUPNO SVE DJELATNOSTI</t>
  </si>
  <si>
    <t>Udio u UP</t>
  </si>
  <si>
    <t>Udio u dobiti</t>
  </si>
  <si>
    <t>Poslovni prihodi 2015</t>
  </si>
  <si>
    <t>Ukupni prihodi 2015</t>
  </si>
  <si>
    <t>Ukupno top 5 poduzetnika po UP poduzetnika (prema podacima iz konsolidiranih izvještaja)</t>
  </si>
  <si>
    <t>Dobit razdoblja (+) ili gubitak razdoblja (-)</t>
  </si>
  <si>
    <t>Mali</t>
  </si>
  <si>
    <t>Srednje veliki</t>
  </si>
  <si>
    <t>Veliki</t>
  </si>
  <si>
    <t>Ukupno</t>
  </si>
  <si>
    <t>Udio</t>
  </si>
  <si>
    <t>Državno</t>
  </si>
  <si>
    <t>Privatno</t>
  </si>
  <si>
    <t>Mješovito</t>
  </si>
  <si>
    <t>Udjel</t>
  </si>
  <si>
    <t>(iznosi u tisućama kuna, prosječne plaće u kunama)</t>
  </si>
  <si>
    <t>Registar godišnjih financijskih izvještaja</t>
  </si>
  <si>
    <t>Tablica 1. Osnovni financijski podaci poslovanja poduzetnika prema podacima iz konsolidiranih fin. izvještaja  u 2016. godini</t>
  </si>
  <si>
    <t>VALAMAR RIVIERA D.D.</t>
  </si>
  <si>
    <t>JANAF GRUPA</t>
  </si>
  <si>
    <t>TISAK D.D.</t>
  </si>
  <si>
    <t>VIADUKT GRUPA</t>
  </si>
  <si>
    <t>CROSCO, NAFTNI SERVISI, D.O.O.</t>
  </si>
  <si>
    <t>JAMNICA D.D.</t>
  </si>
  <si>
    <t>LEDO D.D.</t>
  </si>
  <si>
    <t xml:space="preserve">Izvor: Fina, Registar godišnjih financijskih izvještaja, obrada konsolidiranih fin. izvještaja za 2016. godinu </t>
  </si>
  <si>
    <t>Tablica 2. Top 5 poslovnih subjekata s najvećom dobiti i s najvećim gubitkom u 2016.</t>
  </si>
  <si>
    <t>INA - INDUSTRIJA NAFTE D.D.</t>
  </si>
  <si>
    <t>Ukupni prihodi 2016</t>
  </si>
  <si>
    <t>Tablica 3. Top 5 poduzetnika po ukupnom prihodu u 2016. godini, poslovni subjekti koji predaju konsolidirana financijska izvješća</t>
  </si>
  <si>
    <t xml:space="preserve">Udio u ukupnom prihodu svih posl.subjekata (konsolidirani) </t>
  </si>
  <si>
    <t>Poslovni prihodi 2016</t>
  </si>
  <si>
    <t>Ukupno svi poduzetnici (540) – prema podacima iz konsolidiranih izvještaja</t>
  </si>
  <si>
    <t xml:space="preserve">Izvor: Fina, Registar godišnjih financijskih izvještaja, obrada GFI-a za 2016. godinu </t>
  </si>
  <si>
    <t>Tablica 5. Osnovni financijski podaci poslovanja poslovnih subjekata prema vlasništvu prema podacima iz konsolidiranih izvještaja za 2016. godinu</t>
  </si>
  <si>
    <t>Tablica 4. Osnovni financijski podaci poslovanja poslovnih subjekata po veličinama prema podacima iz konsolidiranih izvještaja za 2016.godinu</t>
  </si>
  <si>
    <t xml:space="preserve">2016. </t>
  </si>
  <si>
    <t>C Prerađivačka industrija</t>
  </si>
  <si>
    <t>G Trgovina na veliko i na malo</t>
  </si>
  <si>
    <t>D Opskrba električnom energijom, plinom, parom i klimatizacija</t>
  </si>
  <si>
    <t>M Stručne, znanstvene i tehničke djelatnosti</t>
  </si>
  <si>
    <t>J Informacije i komunikacije</t>
  </si>
  <si>
    <t>I Djelatnosti pružanja smještaja te pripreme i usluživanja hrane</t>
  </si>
  <si>
    <t>Dobit 2016</t>
  </si>
  <si>
    <t>UP 2016</t>
  </si>
  <si>
    <t>Neto dobit/neto gubitak 2016</t>
  </si>
  <si>
    <t>top 5 djelatnosti po dobiti</t>
  </si>
  <si>
    <t>top 5 djelatnosti po ukupnom prihodu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</si>
</sst>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0.0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8"/>
      <color rgb="FF003366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2" fillId="0" borderId="0" xfId="0" applyFont="1" applyBorder="1" applyAlignment="1">
      <alignment horizontal="justify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0" fillId="6" borderId="2" xfId="0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3" fontId="13" fillId="7" borderId="3" xfId="1" applyNumberFormat="1" applyFont="1" applyFill="1" applyBorder="1" applyAlignment="1">
      <alignment vertical="center" wrapText="1"/>
    </xf>
    <xf numFmtId="3" fontId="13" fillId="7" borderId="3" xfId="1" applyNumberFormat="1" applyFont="1" applyFill="1" applyBorder="1" applyAlignment="1">
      <alignment horizontal="right" vertical="center" wrapText="1"/>
    </xf>
    <xf numFmtId="164" fontId="13" fillId="7" borderId="3" xfId="1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/>
    <xf numFmtId="0" fontId="17" fillId="6" borderId="6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5" xfId="0" quotePrefix="1" applyNumberFormat="1" applyFont="1" applyBorder="1"/>
    <xf numFmtId="3" fontId="11" fillId="0" borderId="5" xfId="0" applyNumberFormat="1" applyFont="1" applyBorder="1"/>
    <xf numFmtId="0" fontId="10" fillId="6" borderId="6" xfId="0" applyFont="1" applyFill="1" applyBorder="1" applyAlignment="1">
      <alignment horizontal="center" vertical="center" wrapText="1"/>
    </xf>
    <xf numFmtId="49" fontId="10" fillId="6" borderId="6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0" fontId="11" fillId="3" borderId="5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165" fontId="11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3" fillId="4" borderId="5" xfId="0" applyFont="1" applyFill="1" applyBorder="1" applyAlignment="1">
      <alignment vertical="center"/>
    </xf>
    <xf numFmtId="3" fontId="13" fillId="4" borderId="5" xfId="0" applyNumberFormat="1" applyFont="1" applyFill="1" applyBorder="1" applyAlignment="1">
      <alignment horizontal="right" vertical="center"/>
    </xf>
    <xf numFmtId="164" fontId="11" fillId="0" borderId="5" xfId="1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10" fontId="11" fillId="0" borderId="7" xfId="0" applyNumberFormat="1" applyFont="1" applyBorder="1" applyAlignment="1">
      <alignment horizontal="right" vertical="center"/>
    </xf>
    <xf numFmtId="0" fontId="13" fillId="5" borderId="7" xfId="0" applyFont="1" applyFill="1" applyBorder="1" applyAlignment="1">
      <alignment vertical="center"/>
    </xf>
    <xf numFmtId="3" fontId="13" fillId="5" borderId="7" xfId="0" applyNumberFormat="1" applyFont="1" applyFill="1" applyBorder="1" applyAlignment="1">
      <alignment vertical="center"/>
    </xf>
    <xf numFmtId="10" fontId="13" fillId="7" borderId="7" xfId="0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A9A9A9"/>
      <color rgb="FF6ABAD0"/>
      <color rgb="FF6893C6"/>
      <color rgb="FF0065B0"/>
      <color rgb="FF0996FF"/>
      <color rgb="FFFFFFF7"/>
      <color rgb="FFFFFFBD"/>
      <color rgb="FFFFFF97"/>
      <color rgb="FFFFFFD1"/>
      <color rgb="FFFFFF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87736488392749E-2"/>
          <c:y val="0.17269824020921015"/>
          <c:w val="0.38352587762467194"/>
          <c:h val="0.75816698588352127"/>
        </c:manualLayout>
      </c:layout>
      <c:doughnutChart>
        <c:varyColors val="1"/>
        <c:ser>
          <c:idx val="0"/>
          <c:order val="0"/>
          <c:tx>
            <c:strRef>
              <c:f>'Graf 2 i 3'!$F$5</c:f>
              <c:strCache>
                <c:ptCount val="1"/>
                <c:pt idx="0">
                  <c:v>Udio u UP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6893C6"/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  <a:alpha val="85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 2 i 3'!$A$6:$A$10</c:f>
              <c:strCache>
                <c:ptCount val="5"/>
                <c:pt idx="0">
                  <c:v>C Prerađivačka industrija</c:v>
                </c:pt>
                <c:pt idx="1">
                  <c:v>G Trgovina na veliko i na malo</c:v>
                </c:pt>
                <c:pt idx="2">
                  <c:v>D Opskrba električnom energijom, plinom, parom i klimatizacija</c:v>
                </c:pt>
                <c:pt idx="3">
                  <c:v>M Stručne, znanstvene i tehničke djelatnosti</c:v>
                </c:pt>
                <c:pt idx="4">
                  <c:v>J Informacije i komunikacije</c:v>
                </c:pt>
              </c:strCache>
            </c:strRef>
          </c:cat>
          <c:val>
            <c:numRef>
              <c:f>'Graf 2 i 3'!$F$6:$F$10</c:f>
              <c:numCache>
                <c:formatCode>0.0%</c:formatCode>
                <c:ptCount val="5"/>
                <c:pt idx="0">
                  <c:v>0.31686134210472416</c:v>
                </c:pt>
                <c:pt idx="1">
                  <c:v>0.21220852404215149</c:v>
                </c:pt>
                <c:pt idx="2">
                  <c:v>8.4912719352398344E-2</c:v>
                </c:pt>
                <c:pt idx="3">
                  <c:v>7.7777180982442587E-2</c:v>
                </c:pt>
                <c:pt idx="4">
                  <c:v>6.6922598576711831E-2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50149213119272784"/>
          <c:y val="0.23012161089354369"/>
          <c:w val="0.48102971306137271"/>
          <c:h val="0.60469182101379781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87736488392749E-2"/>
          <c:y val="0.17269824020921015"/>
          <c:w val="0.38352587762467194"/>
          <c:h val="0.75816698588352127"/>
        </c:manualLayout>
      </c:layout>
      <c:doughnutChart>
        <c:varyColors val="1"/>
        <c:ser>
          <c:idx val="0"/>
          <c:order val="0"/>
          <c:tx>
            <c:strRef>
              <c:f>'Graf 2 i 3'!$L$5</c:f>
              <c:strCache>
                <c:ptCount val="1"/>
                <c:pt idx="0">
                  <c:v>Udio u dobiti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6893C6"/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  <a:alpha val="85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 2 i 3'!$J$6:$J$10</c:f>
              <c:strCache>
                <c:ptCount val="5"/>
                <c:pt idx="0">
                  <c:v>D Opskrba električnom energijom, plinom, parom i klimatizacija</c:v>
                </c:pt>
                <c:pt idx="1">
                  <c:v>C Prerađivačka industrija</c:v>
                </c:pt>
                <c:pt idx="2">
                  <c:v>J Informacije i komunikacije</c:v>
                </c:pt>
                <c:pt idx="3">
                  <c:v>I Djelatnosti pružanja smještaja te pripreme i usluživanja hrane</c:v>
                </c:pt>
                <c:pt idx="4">
                  <c:v>M Stručne, znanstvene i tehničke djelatnosti</c:v>
                </c:pt>
              </c:strCache>
            </c:strRef>
          </c:cat>
          <c:val>
            <c:numRef>
              <c:f>'Graf 2 i 3'!$L$6:$L$10</c:f>
              <c:numCache>
                <c:formatCode>0.0%</c:formatCode>
                <c:ptCount val="5"/>
                <c:pt idx="0">
                  <c:v>0.20688076481171361</c:v>
                </c:pt>
                <c:pt idx="1">
                  <c:v>0.198565649849481</c:v>
                </c:pt>
                <c:pt idx="2">
                  <c:v>0.10937159153322276</c:v>
                </c:pt>
                <c:pt idx="3">
                  <c:v>0.10026315208960765</c:v>
                </c:pt>
                <c:pt idx="4">
                  <c:v>9.3160075061123213E-2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50149213119272784"/>
          <c:y val="0.23012161089354369"/>
          <c:w val="0.48102971306137271"/>
          <c:h val="0.60469182101379781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14210585639985188"/>
          <c:y val="0.20037453183520598"/>
          <c:w val="0.82733861488172877"/>
          <c:h val="0.577946267952460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3 i graf 1'!$E$5</c:f>
              <c:strCache>
                <c:ptCount val="1"/>
                <c:pt idx="0">
                  <c:v>Ukupni prihodi 2015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INA - INDUSTRIJA NAFTE D.D.</c:v>
                </c:pt>
                <c:pt idx="1">
                  <c:v>HEP GRUPA</c:v>
                </c:pt>
                <c:pt idx="2">
                  <c:v>ORBICO D.O.O.</c:v>
                </c:pt>
                <c:pt idx="3">
                  <c:v>HRVATSKI TELEKOM D.D.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1'!$E$6:$E$11</c:f>
              <c:numCache>
                <c:formatCode>#,##0</c:formatCode>
                <c:ptCount val="5"/>
                <c:pt idx="0">
                  <c:v>19964000</c:v>
                </c:pt>
                <c:pt idx="1">
                  <c:v>14639944.062999999</c:v>
                </c:pt>
                <c:pt idx="2">
                  <c:v>9655163</c:v>
                </c:pt>
                <c:pt idx="3">
                  <c:v>7074018.915</c:v>
                </c:pt>
                <c:pt idx="4">
                  <c:v>5055929.1119999997</c:v>
                </c:pt>
              </c:numCache>
            </c:numRef>
          </c:val>
        </c:ser>
        <c:ser>
          <c:idx val="1"/>
          <c:order val="1"/>
          <c:tx>
            <c:strRef>
              <c:f>'Tablica 3 i graf 1'!$F$5</c:f>
              <c:strCache>
                <c:ptCount val="1"/>
                <c:pt idx="0">
                  <c:v>Ukupni prihodi 2016</c:v>
                </c:pt>
              </c:strCache>
            </c:strRef>
          </c:tx>
          <c:spPr>
            <a:solidFill>
              <a:srgbClr val="5887C0"/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INA - INDUSTRIJA NAFTE D.D.</c:v>
                </c:pt>
                <c:pt idx="1">
                  <c:v>HEP GRUPA</c:v>
                </c:pt>
                <c:pt idx="2">
                  <c:v>ORBICO D.O.O.</c:v>
                </c:pt>
                <c:pt idx="3">
                  <c:v>HRVATSKI TELEKOM D.D.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1'!$F$6:$F$11</c:f>
              <c:numCache>
                <c:formatCode>#,##0</c:formatCode>
                <c:ptCount val="5"/>
                <c:pt idx="0">
                  <c:v>16232000</c:v>
                </c:pt>
                <c:pt idx="1">
                  <c:v>14633231.379000001</c:v>
                </c:pt>
                <c:pt idx="2">
                  <c:v>13445715</c:v>
                </c:pt>
                <c:pt idx="3">
                  <c:v>7195798.0099999998</c:v>
                </c:pt>
                <c:pt idx="4">
                  <c:v>5552313.5609999998</c:v>
                </c:pt>
              </c:numCache>
            </c:numRef>
          </c:val>
        </c:ser>
        <c:ser>
          <c:idx val="2"/>
          <c:order val="2"/>
          <c:tx>
            <c:strRef>
              <c:f>'Tablica 3 i graf 1'!$H$5</c:f>
              <c:strCache>
                <c:ptCount val="1"/>
                <c:pt idx="0">
                  <c:v>Poslovni prihodi 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'Tablica 3 i graf 1'!$C$6:$C$11</c:f>
              <c:strCache>
                <c:ptCount val="5"/>
                <c:pt idx="0">
                  <c:v>INA - INDUSTRIJA NAFTE D.D.</c:v>
                </c:pt>
                <c:pt idx="1">
                  <c:v>HEP GRUPA</c:v>
                </c:pt>
                <c:pt idx="2">
                  <c:v>ORBICO D.O.O.</c:v>
                </c:pt>
                <c:pt idx="3">
                  <c:v>HRVATSKI TELEKOM D.D.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1'!$H$6:$H$11</c:f>
              <c:numCache>
                <c:formatCode>#,##0</c:formatCode>
                <c:ptCount val="5"/>
                <c:pt idx="0">
                  <c:v>19767000</c:v>
                </c:pt>
                <c:pt idx="1">
                  <c:v>14569464.568</c:v>
                </c:pt>
                <c:pt idx="2">
                  <c:v>9623908</c:v>
                </c:pt>
                <c:pt idx="3">
                  <c:v>7016756.2659999998</c:v>
                </c:pt>
                <c:pt idx="4">
                  <c:v>4578869.7630000003</c:v>
                </c:pt>
              </c:numCache>
            </c:numRef>
          </c:val>
        </c:ser>
        <c:ser>
          <c:idx val="3"/>
          <c:order val="3"/>
          <c:tx>
            <c:strRef>
              <c:f>'Tablica 3 i graf 1'!$I$5</c:f>
              <c:strCache>
                <c:ptCount val="1"/>
                <c:pt idx="0">
                  <c:v>Poslovni prihodi 2016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'Tablica 3 i graf 1'!$C$6:$C$11</c:f>
              <c:strCache>
                <c:ptCount val="5"/>
                <c:pt idx="0">
                  <c:v>INA - INDUSTRIJA NAFTE D.D.</c:v>
                </c:pt>
                <c:pt idx="1">
                  <c:v>HEP GRUPA</c:v>
                </c:pt>
                <c:pt idx="2">
                  <c:v>ORBICO D.O.O.</c:v>
                </c:pt>
                <c:pt idx="3">
                  <c:v>HRVATSKI TELEKOM D.D.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1'!$I$6:$I$11</c:f>
              <c:numCache>
                <c:formatCode>#,##0</c:formatCode>
                <c:ptCount val="5"/>
                <c:pt idx="0">
                  <c:v>16126000</c:v>
                </c:pt>
                <c:pt idx="1">
                  <c:v>14400358.153999999</c:v>
                </c:pt>
                <c:pt idx="2">
                  <c:v>13417207</c:v>
                </c:pt>
                <c:pt idx="3">
                  <c:v>7128796.7029999997</c:v>
                </c:pt>
                <c:pt idx="4">
                  <c:v>5112209.0290000001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gapDepth val="128"/>
        <c:shape val="cylinder"/>
        <c:axId val="88258816"/>
        <c:axId val="88262528"/>
        <c:axId val="0"/>
      </c:bar3DChart>
      <c:catAx>
        <c:axId val="882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8262528"/>
        <c:crosses val="autoZero"/>
        <c:auto val="1"/>
        <c:lblAlgn val="ctr"/>
        <c:lblOffset val="100"/>
        <c:noMultiLvlLbl val="0"/>
      </c:catAx>
      <c:valAx>
        <c:axId val="882625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8258816"/>
        <c:crosses val="autoZero"/>
        <c:crossBetween val="between"/>
        <c:majorUnit val="5000000"/>
        <c:dispUnits>
          <c:builtInUnit val="thousands"/>
          <c:dispUnitsLbl>
            <c:layout>
              <c:manualLayout>
                <c:xMode val="edge"/>
                <c:yMode val="edge"/>
                <c:x val="7.1875517273867526E-2"/>
                <c:y val="0.30316258220531428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r>
                    <a:rPr lang="hr-HR" sz="800" b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u milijunima kuna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32574006762986335"/>
          <c:y val="3.9941018608628975E-2"/>
          <c:w val="0.48355748482673638"/>
          <c:h val="0.10063729393376387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866507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0</xdr:col>
      <xdr:colOff>1523732</xdr:colOff>
      <xdr:row>1</xdr:row>
      <xdr:rowOff>83844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304657" cy="27434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13</xdr:row>
      <xdr:rowOff>66675</xdr:rowOff>
    </xdr:from>
    <xdr:to>
      <xdr:col>5</xdr:col>
      <xdr:colOff>619124</xdr:colOff>
      <xdr:row>28</xdr:row>
      <xdr:rowOff>142876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180975</xdr:colOff>
      <xdr:row>13</xdr:row>
      <xdr:rowOff>57150</xdr:rowOff>
    </xdr:from>
    <xdr:to>
      <xdr:col>11</xdr:col>
      <xdr:colOff>371474</xdr:colOff>
      <xdr:row>28</xdr:row>
      <xdr:rowOff>133351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14</xdr:row>
      <xdr:rowOff>180975</xdr:rowOff>
    </xdr:from>
    <xdr:to>
      <xdr:col>6</xdr:col>
      <xdr:colOff>714375</xdr:colOff>
      <xdr:row>32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20"/>
  <sheetViews>
    <sheetView tabSelected="1" workbookViewId="0">
      <selection activeCell="F23" sqref="F23"/>
    </sheetView>
  </sheetViews>
  <sheetFormatPr defaultRowHeight="15" x14ac:dyDescent="0.25"/>
  <cols>
    <col min="1" max="1" width="34.28515625" customWidth="1"/>
    <col min="2" max="2" width="20.7109375" customWidth="1"/>
    <col min="3" max="3" width="19.85546875" customWidth="1"/>
    <col min="4" max="4" width="17" customWidth="1"/>
  </cols>
  <sheetData>
    <row r="2" spans="1:4" x14ac:dyDescent="0.25">
      <c r="C2" s="6" t="s">
        <v>59</v>
      </c>
    </row>
    <row r="4" spans="1:4" x14ac:dyDescent="0.25">
      <c r="A4" s="3" t="s">
        <v>60</v>
      </c>
      <c r="B4" s="1"/>
    </row>
    <row r="5" spans="1:4" x14ac:dyDescent="0.25">
      <c r="C5" s="2" t="s">
        <v>0</v>
      </c>
    </row>
    <row r="6" spans="1:4" x14ac:dyDescent="0.25">
      <c r="A6" s="38" t="s">
        <v>1</v>
      </c>
      <c r="B6" s="38" t="s">
        <v>2</v>
      </c>
      <c r="C6" s="38" t="s">
        <v>3</v>
      </c>
      <c r="D6" s="38" t="s">
        <v>4</v>
      </c>
    </row>
    <row r="7" spans="1:4" x14ac:dyDescent="0.25">
      <c r="A7" s="32" t="s">
        <v>5</v>
      </c>
      <c r="B7" s="32"/>
      <c r="C7" s="32">
        <v>540</v>
      </c>
      <c r="D7" s="33" t="s">
        <v>6</v>
      </c>
    </row>
    <row r="8" spans="1:4" x14ac:dyDescent="0.25">
      <c r="A8" s="32" t="s">
        <v>7</v>
      </c>
      <c r="B8" s="32">
        <v>402</v>
      </c>
      <c r="C8" s="32">
        <v>420</v>
      </c>
      <c r="D8" s="33">
        <v>104.4776119402985</v>
      </c>
    </row>
    <row r="9" spans="1:4" x14ac:dyDescent="0.25">
      <c r="A9" s="32" t="s">
        <v>8</v>
      </c>
      <c r="B9" s="32">
        <v>127</v>
      </c>
      <c r="C9" s="32">
        <v>120</v>
      </c>
      <c r="D9" s="33">
        <v>94.488188976377955</v>
      </c>
    </row>
    <row r="10" spans="1:4" x14ac:dyDescent="0.25">
      <c r="A10" s="34" t="s">
        <v>9</v>
      </c>
      <c r="B10" s="35">
        <v>242995</v>
      </c>
      <c r="C10" s="35">
        <v>247689</v>
      </c>
      <c r="D10" s="36">
        <v>101.93172699026729</v>
      </c>
    </row>
    <row r="11" spans="1:4" x14ac:dyDescent="0.25">
      <c r="A11" s="34" t="s">
        <v>10</v>
      </c>
      <c r="B11" s="35">
        <v>218670835.102</v>
      </c>
      <c r="C11" s="35">
        <v>223524609.81999999</v>
      </c>
      <c r="D11" s="36">
        <v>102.21967173433801</v>
      </c>
    </row>
    <row r="12" spans="1:4" x14ac:dyDescent="0.25">
      <c r="A12" s="34" t="s">
        <v>11</v>
      </c>
      <c r="B12" s="35">
        <v>211533864.148</v>
      </c>
      <c r="C12" s="35">
        <v>213974912.04300001</v>
      </c>
      <c r="D12" s="36">
        <v>101.15397499347534</v>
      </c>
    </row>
    <row r="13" spans="1:4" x14ac:dyDescent="0.25">
      <c r="A13" s="34" t="s">
        <v>12</v>
      </c>
      <c r="B13" s="35">
        <v>12048651.812000001</v>
      </c>
      <c r="C13" s="35">
        <v>13340335.198999999</v>
      </c>
      <c r="D13" s="36">
        <v>110.72056365437942</v>
      </c>
    </row>
    <row r="14" spans="1:4" x14ac:dyDescent="0.25">
      <c r="A14" s="34" t="s">
        <v>13</v>
      </c>
      <c r="B14" s="35">
        <v>4911680.858</v>
      </c>
      <c r="C14" s="35">
        <v>3790637.4219999998</v>
      </c>
      <c r="D14" s="36">
        <v>77.175971558207451</v>
      </c>
    </row>
    <row r="15" spans="1:4" x14ac:dyDescent="0.25">
      <c r="A15" s="34" t="s">
        <v>14</v>
      </c>
      <c r="B15" s="35">
        <v>1062975.402</v>
      </c>
      <c r="C15" s="35">
        <v>2500265.128</v>
      </c>
      <c r="D15" s="36">
        <v>235.21382745976277</v>
      </c>
    </row>
    <row r="16" spans="1:4" x14ac:dyDescent="0.25">
      <c r="A16" s="34" t="s">
        <v>15</v>
      </c>
      <c r="B16" s="35">
        <v>10605907.458000001</v>
      </c>
      <c r="C16" s="35">
        <v>10991278.102</v>
      </c>
      <c r="D16" s="36">
        <v>103.63354711066535</v>
      </c>
    </row>
    <row r="17" spans="1:4" x14ac:dyDescent="0.25">
      <c r="A17" s="34" t="s">
        <v>16</v>
      </c>
      <c r="B17" s="35">
        <v>4531911.9060000004</v>
      </c>
      <c r="C17" s="35">
        <v>3941845.4530000002</v>
      </c>
      <c r="D17" s="36">
        <v>86.979745740009093</v>
      </c>
    </row>
    <row r="18" spans="1:4" ht="24" x14ac:dyDescent="0.25">
      <c r="A18" s="37" t="s">
        <v>17</v>
      </c>
      <c r="B18" s="35">
        <v>6073995.5520000001</v>
      </c>
      <c r="C18" s="35">
        <v>7049432.6490000002</v>
      </c>
      <c r="D18" s="36">
        <v>116.0592329818025</v>
      </c>
    </row>
    <row r="19" spans="1:4" ht="24" x14ac:dyDescent="0.25">
      <c r="A19" s="22" t="s">
        <v>18</v>
      </c>
      <c r="B19" s="35">
        <v>6744.0976597598028</v>
      </c>
      <c r="C19" s="35">
        <v>6815.2505736360245</v>
      </c>
      <c r="D19" s="36">
        <v>101.05503979132406</v>
      </c>
    </row>
    <row r="20" spans="1:4" ht="15.75" customHeight="1" x14ac:dyDescent="0.25">
      <c r="A20" s="12" t="s">
        <v>68</v>
      </c>
      <c r="B20" s="13"/>
      <c r="C20" s="13"/>
      <c r="D20" s="13"/>
    </row>
  </sheetData>
  <mergeCells count="1">
    <mergeCell ref="A20:D2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3"/>
  <sheetViews>
    <sheetView workbookViewId="0">
      <selection activeCell="E20" sqref="E20"/>
    </sheetView>
  </sheetViews>
  <sheetFormatPr defaultRowHeight="15" x14ac:dyDescent="0.25"/>
  <cols>
    <col min="1" max="1" width="6.5703125" customWidth="1"/>
    <col min="2" max="2" width="24.140625" customWidth="1"/>
    <col min="3" max="3" width="16.42578125" customWidth="1"/>
    <col min="4" max="4" width="6.42578125" customWidth="1"/>
    <col min="5" max="5" width="29.140625" customWidth="1"/>
    <col min="6" max="6" width="20.42578125" customWidth="1"/>
  </cols>
  <sheetData>
    <row r="2" spans="1:6" x14ac:dyDescent="0.25">
      <c r="E2" s="6" t="s">
        <v>59</v>
      </c>
    </row>
    <row r="4" spans="1:6" x14ac:dyDescent="0.25">
      <c r="A4" s="14" t="s">
        <v>69</v>
      </c>
      <c r="B4" s="13"/>
      <c r="C4" s="13"/>
      <c r="D4" s="13"/>
      <c r="E4" s="13"/>
      <c r="F4" s="13"/>
    </row>
    <row r="5" spans="1:6" x14ac:dyDescent="0.25">
      <c r="F5" s="7" t="s">
        <v>19</v>
      </c>
    </row>
    <row r="6" spans="1:6" x14ac:dyDescent="0.25">
      <c r="A6" s="26" t="s">
        <v>20</v>
      </c>
      <c r="B6" s="26" t="s">
        <v>21</v>
      </c>
      <c r="C6" s="26" t="s">
        <v>15</v>
      </c>
      <c r="D6" s="26" t="s">
        <v>20</v>
      </c>
      <c r="E6" s="26" t="s">
        <v>21</v>
      </c>
      <c r="F6" s="26" t="s">
        <v>16</v>
      </c>
    </row>
    <row r="7" spans="1:6" x14ac:dyDescent="0.25">
      <c r="A7" s="39" t="s">
        <v>22</v>
      </c>
      <c r="B7" s="27" t="s">
        <v>23</v>
      </c>
      <c r="C7" s="28">
        <v>2045002.159</v>
      </c>
      <c r="D7" s="39" t="s">
        <v>22</v>
      </c>
      <c r="E7" s="27" t="s">
        <v>63</v>
      </c>
      <c r="F7" s="28">
        <v>388028.299</v>
      </c>
    </row>
    <row r="8" spans="1:6" x14ac:dyDescent="0.25">
      <c r="A8" s="39" t="s">
        <v>24</v>
      </c>
      <c r="B8" s="27" t="s">
        <v>28</v>
      </c>
      <c r="C8" s="28">
        <v>927974.20600000001</v>
      </c>
      <c r="D8" s="39" t="s">
        <v>24</v>
      </c>
      <c r="E8" s="27" t="s">
        <v>64</v>
      </c>
      <c r="F8" s="28">
        <v>362887.21299999999</v>
      </c>
    </row>
    <row r="9" spans="1:6" x14ac:dyDescent="0.25">
      <c r="A9" s="39" t="s">
        <v>26</v>
      </c>
      <c r="B9" s="27" t="s">
        <v>25</v>
      </c>
      <c r="C9" s="28">
        <v>501125.29</v>
      </c>
      <c r="D9" s="39" t="s">
        <v>26</v>
      </c>
      <c r="E9" s="27" t="s">
        <v>65</v>
      </c>
      <c r="F9" s="28">
        <v>334812</v>
      </c>
    </row>
    <row r="10" spans="1:6" x14ac:dyDescent="0.25">
      <c r="A10" s="39" t="s">
        <v>27</v>
      </c>
      <c r="B10" s="27" t="s">
        <v>61</v>
      </c>
      <c r="C10" s="28">
        <v>342313.777</v>
      </c>
      <c r="D10" s="39" t="s">
        <v>27</v>
      </c>
      <c r="E10" s="27" t="s">
        <v>66</v>
      </c>
      <c r="F10" s="28">
        <v>317433.28200000001</v>
      </c>
    </row>
    <row r="11" spans="1:6" x14ac:dyDescent="0.25">
      <c r="A11" s="39" t="s">
        <v>29</v>
      </c>
      <c r="B11" s="27" t="s">
        <v>62</v>
      </c>
      <c r="C11" s="28">
        <v>291013.82900000003</v>
      </c>
      <c r="D11" s="39" t="s">
        <v>29</v>
      </c>
      <c r="E11" s="27" t="s">
        <v>67</v>
      </c>
      <c r="F11" s="28">
        <v>269841.701</v>
      </c>
    </row>
    <row r="12" spans="1:6" x14ac:dyDescent="0.25">
      <c r="A12" s="40" t="s">
        <v>30</v>
      </c>
      <c r="B12" s="40"/>
      <c r="C12" s="41">
        <f>SUM(C7:C11)</f>
        <v>4107429.2609999999</v>
      </c>
      <c r="D12" s="40" t="s">
        <v>31</v>
      </c>
      <c r="E12" s="40"/>
      <c r="F12" s="41">
        <f>SUM(F7:F11)</f>
        <v>1673002.4950000001</v>
      </c>
    </row>
    <row r="13" spans="1:6" x14ac:dyDescent="0.25">
      <c r="A13" s="15" t="s">
        <v>68</v>
      </c>
      <c r="B13" s="16"/>
      <c r="C13" s="16"/>
      <c r="D13" s="16"/>
      <c r="E13" s="16"/>
    </row>
  </sheetData>
  <mergeCells count="4">
    <mergeCell ref="A12:B12"/>
    <mergeCell ref="D12:E12"/>
    <mergeCell ref="A4:F4"/>
    <mergeCell ref="A13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13"/>
  <sheetViews>
    <sheetView topLeftCell="C1" workbookViewId="0">
      <selection activeCell="J6" sqref="J6:L11"/>
    </sheetView>
  </sheetViews>
  <sheetFormatPr defaultRowHeight="15" x14ac:dyDescent="0.25"/>
  <cols>
    <col min="1" max="1" width="30.42578125" customWidth="1"/>
    <col min="5" max="5" width="10.85546875" customWidth="1"/>
    <col min="6" max="6" width="10" customWidth="1"/>
    <col min="7" max="7" width="13.7109375" customWidth="1"/>
    <col min="10" max="10" width="31.5703125" customWidth="1"/>
    <col min="11" max="11" width="9.85546875" bestFit="1" customWidth="1"/>
    <col min="12" max="12" width="9.28515625" bestFit="1" customWidth="1"/>
  </cols>
  <sheetData>
    <row r="2" spans="1:12" x14ac:dyDescent="0.25">
      <c r="C2" s="6" t="s">
        <v>59</v>
      </c>
    </row>
    <row r="4" spans="1:12" x14ac:dyDescent="0.25">
      <c r="F4" s="10" t="s">
        <v>19</v>
      </c>
      <c r="K4" s="10" t="s">
        <v>19</v>
      </c>
    </row>
    <row r="5" spans="1:12" ht="24" x14ac:dyDescent="0.25">
      <c r="A5" s="25" t="s">
        <v>38</v>
      </c>
      <c r="B5" s="25" t="s">
        <v>39</v>
      </c>
      <c r="C5" s="25" t="s">
        <v>40</v>
      </c>
      <c r="D5" s="25" t="s">
        <v>41</v>
      </c>
      <c r="E5" s="25" t="s">
        <v>87</v>
      </c>
      <c r="F5" s="25" t="s">
        <v>43</v>
      </c>
      <c r="G5" s="25" t="s">
        <v>88</v>
      </c>
      <c r="J5" s="18" t="s">
        <v>38</v>
      </c>
      <c r="K5" s="18" t="s">
        <v>86</v>
      </c>
      <c r="L5" s="18" t="s">
        <v>44</v>
      </c>
    </row>
    <row r="6" spans="1:12" ht="24" x14ac:dyDescent="0.25">
      <c r="A6" s="22" t="s">
        <v>80</v>
      </c>
      <c r="B6" s="23">
        <v>127</v>
      </c>
      <c r="C6" s="23">
        <v>103</v>
      </c>
      <c r="D6" s="23">
        <v>24</v>
      </c>
      <c r="E6" s="23">
        <v>70826307.861000001</v>
      </c>
      <c r="F6" s="24">
        <f>E6/$E$11</f>
        <v>0.31686134210472416</v>
      </c>
      <c r="G6" s="23">
        <v>1141455.9620000001</v>
      </c>
      <c r="J6" s="22" t="s">
        <v>82</v>
      </c>
      <c r="K6" s="23">
        <v>2273884.02</v>
      </c>
      <c r="L6" s="42">
        <f>K6/$K$11</f>
        <v>0.20688076481171361</v>
      </c>
    </row>
    <row r="7" spans="1:12" x14ac:dyDescent="0.25">
      <c r="A7" s="22" t="s">
        <v>81</v>
      </c>
      <c r="B7" s="23">
        <v>107</v>
      </c>
      <c r="C7" s="23">
        <v>91</v>
      </c>
      <c r="D7" s="23">
        <v>16</v>
      </c>
      <c r="E7" s="23">
        <v>47433827.537</v>
      </c>
      <c r="F7" s="24">
        <f t="shared" ref="F7:F11" si="0">E7/$E$11</f>
        <v>0.21220852404215149</v>
      </c>
      <c r="G7" s="23">
        <v>543873.34199999995</v>
      </c>
      <c r="J7" s="22" t="s">
        <v>80</v>
      </c>
      <c r="K7" s="23">
        <v>2182490.2790000001</v>
      </c>
      <c r="L7" s="42">
        <f t="shared" ref="L7:L11" si="1">K7/$K$11</f>
        <v>0.198565649849481</v>
      </c>
    </row>
    <row r="8" spans="1:12" ht="24" x14ac:dyDescent="0.25">
      <c r="A8" s="22" t="s">
        <v>82</v>
      </c>
      <c r="B8" s="23">
        <v>8</v>
      </c>
      <c r="C8" s="23">
        <v>7</v>
      </c>
      <c r="D8" s="23">
        <v>1</v>
      </c>
      <c r="E8" s="23">
        <v>18980082.462000001</v>
      </c>
      <c r="F8" s="24">
        <f t="shared" si="0"/>
        <v>8.4912719352398344E-2</v>
      </c>
      <c r="G8" s="23">
        <v>2273872.094</v>
      </c>
      <c r="J8" s="22" t="s">
        <v>84</v>
      </c>
      <c r="K8" s="23">
        <v>1202133.5789999999</v>
      </c>
      <c r="L8" s="42">
        <f t="shared" si="1"/>
        <v>0.10937159153322276</v>
      </c>
    </row>
    <row r="9" spans="1:12" ht="24" x14ac:dyDescent="0.25">
      <c r="A9" s="22" t="s">
        <v>83</v>
      </c>
      <c r="B9" s="23">
        <v>67</v>
      </c>
      <c r="C9" s="23">
        <v>49</v>
      </c>
      <c r="D9" s="23">
        <v>18</v>
      </c>
      <c r="E9" s="23">
        <v>17385114.032000002</v>
      </c>
      <c r="F9" s="24">
        <f t="shared" si="0"/>
        <v>7.7777180982442587E-2</v>
      </c>
      <c r="G9" s="23">
        <v>504853.97700000001</v>
      </c>
      <c r="J9" s="22" t="s">
        <v>85</v>
      </c>
      <c r="K9" s="23">
        <v>1102020.1880000001</v>
      </c>
      <c r="L9" s="42">
        <f t="shared" si="1"/>
        <v>0.10026315208960765</v>
      </c>
    </row>
    <row r="10" spans="1:12" ht="24" x14ac:dyDescent="0.25">
      <c r="A10" s="22" t="s">
        <v>84</v>
      </c>
      <c r="B10" s="23">
        <v>37</v>
      </c>
      <c r="C10" s="23">
        <v>34</v>
      </c>
      <c r="D10" s="23">
        <v>3</v>
      </c>
      <c r="E10" s="23">
        <v>14958847.734999999</v>
      </c>
      <c r="F10" s="24">
        <f t="shared" si="0"/>
        <v>6.6922598576711831E-2</v>
      </c>
      <c r="G10" s="23">
        <v>1154407.9169999999</v>
      </c>
      <c r="J10" s="22" t="s">
        <v>83</v>
      </c>
      <c r="K10" s="23">
        <v>1023948.2929999999</v>
      </c>
      <c r="L10" s="42">
        <f t="shared" si="1"/>
        <v>9.3160075061123213E-2</v>
      </c>
    </row>
    <row r="11" spans="1:12" x14ac:dyDescent="0.25">
      <c r="A11" s="19" t="s">
        <v>42</v>
      </c>
      <c r="B11" s="20">
        <v>540</v>
      </c>
      <c r="C11" s="20">
        <v>420</v>
      </c>
      <c r="D11" s="20">
        <v>120</v>
      </c>
      <c r="E11" s="20">
        <v>223524609.81999999</v>
      </c>
      <c r="F11" s="21">
        <f t="shared" si="0"/>
        <v>1</v>
      </c>
      <c r="G11" s="20">
        <v>7049432.6490000002</v>
      </c>
      <c r="J11" s="19" t="s">
        <v>42</v>
      </c>
      <c r="K11" s="20">
        <v>10991278.102</v>
      </c>
      <c r="L11" s="21">
        <f t="shared" si="1"/>
        <v>1</v>
      </c>
    </row>
    <row r="12" spans="1:12" x14ac:dyDescent="0.25">
      <c r="A12" s="8" t="s">
        <v>76</v>
      </c>
    </row>
    <row r="13" spans="1:12" x14ac:dyDescent="0.25">
      <c r="A13" s="11" t="s">
        <v>90</v>
      </c>
      <c r="J13" s="11" t="s">
        <v>89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ABC32"/>
  </sheetPr>
  <dimension ref="A2:I18"/>
  <sheetViews>
    <sheetView workbookViewId="0">
      <selection activeCell="E22" sqref="E22"/>
    </sheetView>
  </sheetViews>
  <sheetFormatPr defaultRowHeight="15" x14ac:dyDescent="0.25"/>
  <cols>
    <col min="1" max="1" width="40.85546875" customWidth="1"/>
    <col min="2" max="3" width="9.28515625" bestFit="1" customWidth="1"/>
    <col min="4" max="4" width="9.85546875" bestFit="1" customWidth="1"/>
    <col min="5" max="5" width="9.28515625" bestFit="1" customWidth="1"/>
    <col min="6" max="6" width="10.85546875" bestFit="1" customWidth="1"/>
    <col min="7" max="7" width="9.28515625" bestFit="1" customWidth="1"/>
    <col min="8" max="8" width="13.42578125" bestFit="1" customWidth="1"/>
    <col min="9" max="9" width="9.7109375" bestFit="1" customWidth="1"/>
    <col min="11" max="12" width="11.140625" bestFit="1" customWidth="1"/>
    <col min="13" max="13" width="12" bestFit="1" customWidth="1"/>
  </cols>
  <sheetData>
    <row r="2" spans="1:9" x14ac:dyDescent="0.25">
      <c r="F2" s="6" t="s">
        <v>59</v>
      </c>
    </row>
    <row r="3" spans="1:9" x14ac:dyDescent="0.25">
      <c r="F3" s="6"/>
    </row>
    <row r="4" spans="1:9" x14ac:dyDescent="0.25">
      <c r="A4" s="4" t="s">
        <v>78</v>
      </c>
      <c r="B4" s="4"/>
    </row>
    <row r="5" spans="1:9" x14ac:dyDescent="0.25">
      <c r="F5" s="5" t="s">
        <v>58</v>
      </c>
    </row>
    <row r="6" spans="1:9" x14ac:dyDescent="0.25">
      <c r="A6" s="17" t="s">
        <v>1</v>
      </c>
      <c r="B6" s="17" t="s">
        <v>49</v>
      </c>
      <c r="C6" s="17"/>
      <c r="D6" s="17" t="s">
        <v>50</v>
      </c>
      <c r="E6" s="17"/>
      <c r="F6" s="17" t="s">
        <v>51</v>
      </c>
      <c r="G6" s="17"/>
      <c r="H6" s="17" t="s">
        <v>52</v>
      </c>
      <c r="I6" s="17"/>
    </row>
    <row r="7" spans="1:9" x14ac:dyDescent="0.25">
      <c r="A7" s="29"/>
      <c r="B7" s="30" t="s">
        <v>79</v>
      </c>
      <c r="C7" s="30" t="s">
        <v>53</v>
      </c>
      <c r="D7" s="30" t="s">
        <v>79</v>
      </c>
      <c r="E7" s="30" t="s">
        <v>53</v>
      </c>
      <c r="F7" s="30" t="s">
        <v>79</v>
      </c>
      <c r="G7" s="30" t="s">
        <v>53</v>
      </c>
      <c r="H7" s="30" t="s">
        <v>79</v>
      </c>
      <c r="I7" s="30" t="s">
        <v>53</v>
      </c>
    </row>
    <row r="8" spans="1:9" x14ac:dyDescent="0.25">
      <c r="A8" s="43" t="s">
        <v>5</v>
      </c>
      <c r="B8" s="44">
        <v>128</v>
      </c>
      <c r="C8" s="45">
        <v>23.703703703703706</v>
      </c>
      <c r="D8" s="44">
        <v>242</v>
      </c>
      <c r="E8" s="45">
        <v>44.814814814814802</v>
      </c>
      <c r="F8" s="44">
        <v>170</v>
      </c>
      <c r="G8" s="45">
        <v>31.481481481481481</v>
      </c>
      <c r="H8" s="44">
        <v>540</v>
      </c>
      <c r="I8" s="45">
        <v>100</v>
      </c>
    </row>
    <row r="9" spans="1:9" x14ac:dyDescent="0.25">
      <c r="A9" s="43" t="s">
        <v>7</v>
      </c>
      <c r="B9" s="44">
        <v>88</v>
      </c>
      <c r="C9" s="45">
        <v>20.952380952380953</v>
      </c>
      <c r="D9" s="44">
        <v>200</v>
      </c>
      <c r="E9" s="45">
        <v>47.619047619047613</v>
      </c>
      <c r="F9" s="44">
        <v>132</v>
      </c>
      <c r="G9" s="45">
        <v>31.428571428571427</v>
      </c>
      <c r="H9" s="44">
        <v>420</v>
      </c>
      <c r="I9" s="45">
        <v>100</v>
      </c>
    </row>
    <row r="10" spans="1:9" x14ac:dyDescent="0.25">
      <c r="A10" s="43" t="s">
        <v>8</v>
      </c>
      <c r="B10" s="44">
        <v>40</v>
      </c>
      <c r="C10" s="45">
        <v>33.333333333333329</v>
      </c>
      <c r="D10" s="44">
        <v>42</v>
      </c>
      <c r="E10" s="45">
        <v>35</v>
      </c>
      <c r="F10" s="44">
        <v>38</v>
      </c>
      <c r="G10" s="45">
        <v>31.666666666666664</v>
      </c>
      <c r="H10" s="44">
        <v>120</v>
      </c>
      <c r="I10" s="45">
        <v>100</v>
      </c>
    </row>
    <row r="11" spans="1:9" x14ac:dyDescent="0.25">
      <c r="A11" s="43" t="s">
        <v>9</v>
      </c>
      <c r="B11" s="44">
        <v>5374</v>
      </c>
      <c r="C11" s="45">
        <v>2.1696563028636717</v>
      </c>
      <c r="D11" s="44">
        <v>31557</v>
      </c>
      <c r="E11" s="45">
        <v>12.740573864806271</v>
      </c>
      <c r="F11" s="44">
        <v>210758</v>
      </c>
      <c r="G11" s="45">
        <v>85.089769832330063</v>
      </c>
      <c r="H11" s="44">
        <v>247689</v>
      </c>
      <c r="I11" s="45">
        <v>100</v>
      </c>
    </row>
    <row r="12" spans="1:9" x14ac:dyDescent="0.25">
      <c r="A12" s="43" t="s">
        <v>10</v>
      </c>
      <c r="B12" s="44">
        <v>3473884.6239999998</v>
      </c>
      <c r="C12" s="45">
        <v>1.5541396657833118</v>
      </c>
      <c r="D12" s="44">
        <v>26954163.210000001</v>
      </c>
      <c r="E12" s="45">
        <v>12.058700485689545</v>
      </c>
      <c r="F12" s="44">
        <v>193096561.986</v>
      </c>
      <c r="G12" s="45">
        <v>86.387159848527148</v>
      </c>
      <c r="H12" s="44">
        <v>223524609.81999999</v>
      </c>
      <c r="I12" s="45">
        <v>100</v>
      </c>
    </row>
    <row r="13" spans="1:9" x14ac:dyDescent="0.25">
      <c r="A13" s="43" t="s">
        <v>11</v>
      </c>
      <c r="B13" s="44">
        <v>3401460.27</v>
      </c>
      <c r="C13" s="45">
        <v>1.5896537764747154</v>
      </c>
      <c r="D13" s="44">
        <v>25949453.787999999</v>
      </c>
      <c r="E13" s="45">
        <v>12.127334714260915</v>
      </c>
      <c r="F13" s="44">
        <v>184623997.98500001</v>
      </c>
      <c r="G13" s="45">
        <v>86.283011509264369</v>
      </c>
      <c r="H13" s="44">
        <v>213974912.04300001</v>
      </c>
      <c r="I13" s="45">
        <v>100</v>
      </c>
    </row>
    <row r="14" spans="1:9" x14ac:dyDescent="0.25">
      <c r="A14" s="43" t="s">
        <v>15</v>
      </c>
      <c r="B14" s="44">
        <v>250481.639</v>
      </c>
      <c r="C14" s="45">
        <v>2.2789127586028575</v>
      </c>
      <c r="D14" s="44">
        <v>1564638.709</v>
      </c>
      <c r="E14" s="45">
        <v>14.235275410921453</v>
      </c>
      <c r="F14" s="44">
        <v>9176157.7540000007</v>
      </c>
      <c r="G14" s="45">
        <v>83.485811830475697</v>
      </c>
      <c r="H14" s="44">
        <v>10991278.102</v>
      </c>
      <c r="I14" s="45">
        <v>100</v>
      </c>
    </row>
    <row r="15" spans="1:9" x14ac:dyDescent="0.25">
      <c r="A15" s="43" t="s">
        <v>16</v>
      </c>
      <c r="B15" s="44">
        <v>224826.215</v>
      </c>
      <c r="C15" s="45">
        <v>5.7035776181659452</v>
      </c>
      <c r="D15" s="44">
        <v>782743.79799999995</v>
      </c>
      <c r="E15" s="45">
        <v>19.857292918581607</v>
      </c>
      <c r="F15" s="44">
        <v>2934275.44</v>
      </c>
      <c r="G15" s="45">
        <v>74.439129463252456</v>
      </c>
      <c r="H15" s="44">
        <v>3941845.4529999997</v>
      </c>
      <c r="I15" s="45">
        <v>100</v>
      </c>
    </row>
    <row r="16" spans="1:9" x14ac:dyDescent="0.25">
      <c r="A16" s="43" t="s">
        <v>48</v>
      </c>
      <c r="B16" s="44">
        <v>25655.423999999999</v>
      </c>
      <c r="C16" s="45">
        <v>0.36393601127091213</v>
      </c>
      <c r="D16" s="44">
        <v>781894.91099999996</v>
      </c>
      <c r="E16" s="45">
        <v>11.091600557541547</v>
      </c>
      <c r="F16" s="44">
        <v>6241882.3140000002</v>
      </c>
      <c r="G16" s="45">
        <v>88.544463431187538</v>
      </c>
      <c r="H16" s="44">
        <v>7049432.6490000002</v>
      </c>
      <c r="I16" s="45">
        <v>100</v>
      </c>
    </row>
    <row r="17" spans="1:9" x14ac:dyDescent="0.25">
      <c r="A17" s="43" t="s">
        <v>18</v>
      </c>
      <c r="B17" s="44">
        <v>5985.8502667162875</v>
      </c>
      <c r="C17" s="45" t="s">
        <v>6</v>
      </c>
      <c r="D17" s="44">
        <v>6531.6435708928811</v>
      </c>
      <c r="E17" s="45" t="s">
        <v>6</v>
      </c>
      <c r="F17" s="44">
        <v>6878.8637386639339</v>
      </c>
      <c r="G17" s="45" t="s">
        <v>6</v>
      </c>
      <c r="H17" s="31">
        <v>6815.2505736360235</v>
      </c>
      <c r="I17" s="45">
        <v>100</v>
      </c>
    </row>
    <row r="18" spans="1:9" x14ac:dyDescent="0.25">
      <c r="A18" s="8" t="s">
        <v>76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14"/>
  <sheetViews>
    <sheetView topLeftCell="B1" workbookViewId="0">
      <selection activeCell="H19" sqref="H19"/>
    </sheetView>
  </sheetViews>
  <sheetFormatPr defaultRowHeight="15" x14ac:dyDescent="0.25"/>
  <cols>
    <col min="1" max="1" width="12" bestFit="1" customWidth="1"/>
    <col min="2" max="2" width="15.5703125" customWidth="1"/>
    <col min="3" max="3" width="22.5703125" customWidth="1"/>
    <col min="4" max="4" width="26" customWidth="1"/>
    <col min="5" max="5" width="15.42578125" customWidth="1"/>
    <col min="6" max="6" width="22.28515625" customWidth="1"/>
    <col min="7" max="8" width="15.28515625" customWidth="1"/>
    <col min="9" max="9" width="21.5703125" customWidth="1"/>
  </cols>
  <sheetData>
    <row r="2" spans="1:9" x14ac:dyDescent="0.25">
      <c r="H2" s="6" t="s">
        <v>59</v>
      </c>
    </row>
    <row r="3" spans="1:9" x14ac:dyDescent="0.25">
      <c r="A3" s="4" t="s">
        <v>72</v>
      </c>
      <c r="B3" s="4"/>
    </row>
    <row r="4" spans="1:9" ht="15.75" thickBot="1" x14ac:dyDescent="0.3">
      <c r="C4" s="2"/>
      <c r="I4" s="5" t="s">
        <v>19</v>
      </c>
    </row>
    <row r="5" spans="1:9" ht="42" customHeight="1" x14ac:dyDescent="0.25">
      <c r="A5" s="46" t="s">
        <v>37</v>
      </c>
      <c r="B5" s="56" t="s">
        <v>32</v>
      </c>
      <c r="C5" s="56" t="s">
        <v>21</v>
      </c>
      <c r="D5" s="56" t="s">
        <v>33</v>
      </c>
      <c r="E5" s="56" t="s">
        <v>46</v>
      </c>
      <c r="F5" s="56" t="s">
        <v>71</v>
      </c>
      <c r="G5" s="56" t="s">
        <v>73</v>
      </c>
      <c r="H5" s="56" t="s">
        <v>45</v>
      </c>
      <c r="I5" s="56" t="s">
        <v>74</v>
      </c>
    </row>
    <row r="6" spans="1:9" hidden="1" x14ac:dyDescent="0.25">
      <c r="A6" s="4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48" t="s">
        <v>22</v>
      </c>
      <c r="B7" s="49">
        <v>27759560625</v>
      </c>
      <c r="C7" s="50" t="s">
        <v>70</v>
      </c>
      <c r="D7" s="50" t="s">
        <v>34</v>
      </c>
      <c r="E7" s="51">
        <v>19964000</v>
      </c>
      <c r="F7" s="51">
        <v>16232000</v>
      </c>
      <c r="G7" s="52">
        <v>7.261840206320011E-2</v>
      </c>
      <c r="H7" s="51">
        <v>19767000</v>
      </c>
      <c r="I7" s="51">
        <v>16126000</v>
      </c>
    </row>
    <row r="8" spans="1:9" x14ac:dyDescent="0.25">
      <c r="A8" s="48" t="s">
        <v>24</v>
      </c>
      <c r="B8" s="49">
        <v>28921978587</v>
      </c>
      <c r="C8" s="50" t="s">
        <v>23</v>
      </c>
      <c r="D8" s="50" t="s">
        <v>34</v>
      </c>
      <c r="E8" s="51">
        <v>14639944.062999999</v>
      </c>
      <c r="F8" s="51">
        <v>14633231.379000001</v>
      </c>
      <c r="G8" s="52">
        <v>6.5465862479303735E-2</v>
      </c>
      <c r="H8" s="51">
        <v>14569464.568</v>
      </c>
      <c r="I8" s="51">
        <v>14400358.153999999</v>
      </c>
    </row>
    <row r="9" spans="1:9" x14ac:dyDescent="0.25">
      <c r="A9" s="48" t="s">
        <v>26</v>
      </c>
      <c r="B9" s="49">
        <v>85611744662</v>
      </c>
      <c r="C9" s="50" t="s">
        <v>35</v>
      </c>
      <c r="D9" s="50" t="s">
        <v>34</v>
      </c>
      <c r="E9" s="51">
        <v>9655163</v>
      </c>
      <c r="F9" s="51">
        <v>13445715</v>
      </c>
      <c r="G9" s="52">
        <v>6.0153175079916257E-2</v>
      </c>
      <c r="H9" s="51">
        <v>9623908</v>
      </c>
      <c r="I9" s="51">
        <v>13417207</v>
      </c>
    </row>
    <row r="10" spans="1:9" x14ac:dyDescent="0.25">
      <c r="A10" s="48" t="s">
        <v>27</v>
      </c>
      <c r="B10" s="49">
        <v>81793146560</v>
      </c>
      <c r="C10" s="50" t="s">
        <v>28</v>
      </c>
      <c r="D10" s="50" t="s">
        <v>34</v>
      </c>
      <c r="E10" s="51">
        <v>7074018.915</v>
      </c>
      <c r="F10" s="51">
        <v>7195798.0099999998</v>
      </c>
      <c r="G10" s="52">
        <v>3.2192419483474323E-2</v>
      </c>
      <c r="H10" s="51">
        <v>7016756.2659999998</v>
      </c>
      <c r="I10" s="51">
        <v>7128796.7029999997</v>
      </c>
    </row>
    <row r="11" spans="1:9" x14ac:dyDescent="0.25">
      <c r="A11" s="48" t="s">
        <v>29</v>
      </c>
      <c r="B11" s="49">
        <v>82023167977</v>
      </c>
      <c r="C11" s="50" t="s">
        <v>25</v>
      </c>
      <c r="D11" s="50" t="s">
        <v>36</v>
      </c>
      <c r="E11" s="51">
        <v>5055929.1119999997</v>
      </c>
      <c r="F11" s="51">
        <v>5552313.5609999998</v>
      </c>
      <c r="G11" s="52">
        <v>2.4839831108529838E-2</v>
      </c>
      <c r="H11" s="51">
        <v>4578869.7630000003</v>
      </c>
      <c r="I11" s="51">
        <v>5112209.0290000001</v>
      </c>
    </row>
    <row r="12" spans="1:9" x14ac:dyDescent="0.25">
      <c r="A12" s="53" t="s">
        <v>47</v>
      </c>
      <c r="B12" s="53"/>
      <c r="C12" s="53"/>
      <c r="D12" s="53"/>
      <c r="E12" s="54">
        <v>56389055.090000004</v>
      </c>
      <c r="F12" s="54">
        <v>57059057.949999996</v>
      </c>
      <c r="G12" s="55">
        <v>0.25526969021442425</v>
      </c>
      <c r="H12" s="54">
        <v>55555998.597000003</v>
      </c>
      <c r="I12" s="54">
        <v>56184570.886</v>
      </c>
    </row>
    <row r="13" spans="1:9" x14ac:dyDescent="0.25">
      <c r="A13" s="53" t="s">
        <v>75</v>
      </c>
      <c r="B13" s="53"/>
      <c r="C13" s="53"/>
      <c r="D13" s="53"/>
      <c r="E13" s="54">
        <v>218670835</v>
      </c>
      <c r="F13" s="54">
        <v>223524610</v>
      </c>
      <c r="G13" s="55">
        <v>1</v>
      </c>
      <c r="H13" s="54">
        <v>213710101</v>
      </c>
      <c r="I13" s="54">
        <v>218287280</v>
      </c>
    </row>
    <row r="14" spans="1:9" x14ac:dyDescent="0.25">
      <c r="A14" s="15" t="s">
        <v>76</v>
      </c>
      <c r="B14" s="16"/>
      <c r="C14" s="16"/>
      <c r="D14" s="16"/>
      <c r="E14" s="16"/>
      <c r="F14" s="16"/>
    </row>
  </sheetData>
  <mergeCells count="12">
    <mergeCell ref="G5:G6"/>
    <mergeCell ref="H5:H6"/>
    <mergeCell ref="I5:I6"/>
    <mergeCell ref="A12:D12"/>
    <mergeCell ref="A13:D13"/>
    <mergeCell ref="A14:F1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18"/>
  <sheetViews>
    <sheetView workbookViewId="0">
      <selection activeCell="D11" sqref="D11"/>
    </sheetView>
  </sheetViews>
  <sheetFormatPr defaultRowHeight="15" x14ac:dyDescent="0.25"/>
  <cols>
    <col min="1" max="1" width="39.7109375" customWidth="1"/>
    <col min="2" max="2" width="10.7109375" customWidth="1"/>
    <col min="3" max="3" width="10.85546875" customWidth="1"/>
    <col min="4" max="4" width="10.85546875" bestFit="1" customWidth="1"/>
    <col min="5" max="5" width="10.42578125" customWidth="1"/>
    <col min="6" max="6" width="10.85546875" customWidth="1"/>
    <col min="7" max="7" width="9.28515625" bestFit="1" customWidth="1"/>
    <col min="8" max="8" width="10.85546875" bestFit="1" customWidth="1"/>
    <col min="9" max="9" width="9.28515625" bestFit="1" customWidth="1"/>
    <col min="11" max="11" width="11.5703125" customWidth="1"/>
    <col min="12" max="12" width="13.85546875" customWidth="1"/>
  </cols>
  <sheetData>
    <row r="2" spans="1:9" x14ac:dyDescent="0.25">
      <c r="G2" s="6" t="s">
        <v>59</v>
      </c>
    </row>
    <row r="4" spans="1:9" x14ac:dyDescent="0.25">
      <c r="A4" s="4" t="s">
        <v>77</v>
      </c>
      <c r="B4" s="4"/>
    </row>
    <row r="5" spans="1:9" x14ac:dyDescent="0.25">
      <c r="F5" s="5" t="s">
        <v>58</v>
      </c>
      <c r="H5" s="5"/>
    </row>
    <row r="6" spans="1:9" x14ac:dyDescent="0.25">
      <c r="A6" s="17" t="s">
        <v>1</v>
      </c>
      <c r="B6" s="17" t="s">
        <v>54</v>
      </c>
      <c r="C6" s="17"/>
      <c r="D6" s="17" t="s">
        <v>55</v>
      </c>
      <c r="E6" s="17"/>
      <c r="F6" s="17" t="s">
        <v>56</v>
      </c>
      <c r="G6" s="17"/>
      <c r="H6" s="17" t="s">
        <v>52</v>
      </c>
      <c r="I6" s="17"/>
    </row>
    <row r="7" spans="1:9" x14ac:dyDescent="0.25">
      <c r="A7" s="29"/>
      <c r="B7" s="30" t="s">
        <v>79</v>
      </c>
      <c r="C7" s="30" t="s">
        <v>57</v>
      </c>
      <c r="D7" s="30" t="s">
        <v>79</v>
      </c>
      <c r="E7" s="30" t="s">
        <v>57</v>
      </c>
      <c r="F7" s="30" t="s">
        <v>79</v>
      </c>
      <c r="G7" s="30" t="s">
        <v>57</v>
      </c>
      <c r="H7" s="30" t="s">
        <v>79</v>
      </c>
      <c r="I7" s="30" t="s">
        <v>57</v>
      </c>
    </row>
    <row r="8" spans="1:9" x14ac:dyDescent="0.25">
      <c r="A8" s="43" t="s">
        <v>5</v>
      </c>
      <c r="B8" s="44">
        <v>33</v>
      </c>
      <c r="C8" s="45">
        <f>B8/H8*100</f>
        <v>6.1111111111111107</v>
      </c>
      <c r="D8" s="44">
        <v>463</v>
      </c>
      <c r="E8" s="45">
        <f>D8/H8*100</f>
        <v>85.740740740740733</v>
      </c>
      <c r="F8" s="44">
        <v>44</v>
      </c>
      <c r="G8" s="45">
        <f>F8/H8*100</f>
        <v>8.1481481481481488</v>
      </c>
      <c r="H8" s="44">
        <v>540</v>
      </c>
      <c r="I8" s="45">
        <v>100</v>
      </c>
    </row>
    <row r="9" spans="1:9" x14ac:dyDescent="0.25">
      <c r="A9" s="43" t="s">
        <v>7</v>
      </c>
      <c r="B9" s="44">
        <v>20</v>
      </c>
      <c r="C9" s="45">
        <f t="shared" ref="C9:C16" si="0">B9/H9*100</f>
        <v>4.7619047619047619</v>
      </c>
      <c r="D9" s="44">
        <v>373</v>
      </c>
      <c r="E9" s="45">
        <f t="shared" ref="E9:E16" si="1">D9/H9*100</f>
        <v>88.80952380952381</v>
      </c>
      <c r="F9" s="44">
        <v>27</v>
      </c>
      <c r="G9" s="45">
        <f t="shared" ref="G9:G16" si="2">F9/H9*100</f>
        <v>6.4285714285714279</v>
      </c>
      <c r="H9" s="44">
        <v>420</v>
      </c>
      <c r="I9" s="45">
        <v>100</v>
      </c>
    </row>
    <row r="10" spans="1:9" x14ac:dyDescent="0.25">
      <c r="A10" s="43" t="s">
        <v>8</v>
      </c>
      <c r="B10" s="44">
        <v>13</v>
      </c>
      <c r="C10" s="45">
        <f t="shared" si="0"/>
        <v>10.833333333333334</v>
      </c>
      <c r="D10" s="44">
        <v>90</v>
      </c>
      <c r="E10" s="45">
        <f t="shared" si="1"/>
        <v>75</v>
      </c>
      <c r="F10" s="44">
        <v>17</v>
      </c>
      <c r="G10" s="45">
        <f t="shared" si="2"/>
        <v>14.166666666666666</v>
      </c>
      <c r="H10" s="44">
        <v>120</v>
      </c>
      <c r="I10" s="45">
        <v>100</v>
      </c>
    </row>
    <row r="11" spans="1:9" x14ac:dyDescent="0.25">
      <c r="A11" s="43" t="s">
        <v>9</v>
      </c>
      <c r="B11" s="44">
        <v>55613</v>
      </c>
      <c r="C11" s="45">
        <f t="shared" si="0"/>
        <v>22.45275325105273</v>
      </c>
      <c r="D11" s="44">
        <v>135481</v>
      </c>
      <c r="E11" s="45">
        <f t="shared" si="1"/>
        <v>54.698028576158009</v>
      </c>
      <c r="F11" s="44">
        <v>56595</v>
      </c>
      <c r="G11" s="45">
        <f t="shared" si="2"/>
        <v>22.849218172789264</v>
      </c>
      <c r="H11" s="44">
        <v>247689</v>
      </c>
      <c r="I11" s="45">
        <v>100</v>
      </c>
    </row>
    <row r="12" spans="1:9" x14ac:dyDescent="0.25">
      <c r="A12" s="43" t="s">
        <v>10</v>
      </c>
      <c r="B12" s="44">
        <v>31190850.333999999</v>
      </c>
      <c r="C12" s="45">
        <f t="shared" si="0"/>
        <v>13.954101232574518</v>
      </c>
      <c r="D12" s="44">
        <v>136281411.48699999</v>
      </c>
      <c r="E12" s="45">
        <f t="shared" si="1"/>
        <v>60.969309641897929</v>
      </c>
      <c r="F12" s="44">
        <v>56052347.998999998</v>
      </c>
      <c r="G12" s="45">
        <f t="shared" si="2"/>
        <v>25.076589125527548</v>
      </c>
      <c r="H12" s="44">
        <v>223524609.81999999</v>
      </c>
      <c r="I12" s="45">
        <v>100</v>
      </c>
    </row>
    <row r="13" spans="1:9" x14ac:dyDescent="0.25">
      <c r="A13" s="43" t="s">
        <v>11</v>
      </c>
      <c r="B13" s="44">
        <v>28101262.938999999</v>
      </c>
      <c r="C13" s="45">
        <f t="shared" si="0"/>
        <v>13.132970903314508</v>
      </c>
      <c r="D13" s="44">
        <v>131490469.11</v>
      </c>
      <c r="E13" s="45">
        <f t="shared" si="1"/>
        <v>61.451348597155132</v>
      </c>
      <c r="F13" s="44">
        <v>54383179.994000003</v>
      </c>
      <c r="G13" s="45">
        <f t="shared" si="2"/>
        <v>25.415680499530367</v>
      </c>
      <c r="H13" s="44">
        <v>213974912.04299998</v>
      </c>
      <c r="I13" s="45">
        <v>100</v>
      </c>
    </row>
    <row r="14" spans="1:9" x14ac:dyDescent="0.25">
      <c r="A14" s="43" t="s">
        <v>15</v>
      </c>
      <c r="B14" s="44">
        <v>2669117.1749999998</v>
      </c>
      <c r="C14" s="45">
        <f t="shared" si="0"/>
        <v>24.283956335472219</v>
      </c>
      <c r="D14" s="44">
        <v>5990682.0769999996</v>
      </c>
      <c r="E14" s="45">
        <f t="shared" si="1"/>
        <v>54.503962336372147</v>
      </c>
      <c r="F14" s="44">
        <v>2331478.85</v>
      </c>
      <c r="G14" s="45">
        <f t="shared" si="2"/>
        <v>21.212081328155627</v>
      </c>
      <c r="H14" s="44">
        <v>10991278.102</v>
      </c>
      <c r="I14" s="45">
        <v>100</v>
      </c>
    </row>
    <row r="15" spans="1:9" x14ac:dyDescent="0.25">
      <c r="A15" s="43" t="s">
        <v>16</v>
      </c>
      <c r="B15" s="44">
        <v>309687.09499999997</v>
      </c>
      <c r="C15" s="45">
        <f t="shared" si="0"/>
        <v>7.8563987018899484</v>
      </c>
      <c r="D15" s="44">
        <v>2137211.4010000001</v>
      </c>
      <c r="E15" s="45">
        <f t="shared" si="1"/>
        <v>54.218548811279334</v>
      </c>
      <c r="F15" s="44">
        <v>1494946.9569999999</v>
      </c>
      <c r="G15" s="45">
        <f t="shared" si="2"/>
        <v>37.925052486830715</v>
      </c>
      <c r="H15" s="44">
        <v>3941845.4530000002</v>
      </c>
      <c r="I15" s="45">
        <v>100</v>
      </c>
    </row>
    <row r="16" spans="1:9" x14ac:dyDescent="0.25">
      <c r="A16" s="43" t="s">
        <v>48</v>
      </c>
      <c r="B16" s="44">
        <v>2359430.08</v>
      </c>
      <c r="C16" s="45">
        <f t="shared" si="0"/>
        <v>33.469786825109935</v>
      </c>
      <c r="D16" s="44">
        <v>3853470.676</v>
      </c>
      <c r="E16" s="45">
        <f t="shared" si="1"/>
        <v>54.663557592065729</v>
      </c>
      <c r="F16" s="44">
        <v>836531.89300000004</v>
      </c>
      <c r="G16" s="45">
        <f t="shared" si="2"/>
        <v>11.866655582824336</v>
      </c>
      <c r="H16" s="44">
        <v>7049432.6490000002</v>
      </c>
      <c r="I16" s="45">
        <v>100</v>
      </c>
    </row>
    <row r="17" spans="1:9" x14ac:dyDescent="0.25">
      <c r="A17" s="43" t="s">
        <v>18</v>
      </c>
      <c r="B17" s="44">
        <v>6822.0747741834939</v>
      </c>
      <c r="C17" s="45" t="s">
        <v>6</v>
      </c>
      <c r="D17" s="44">
        <v>6665.9310819721331</v>
      </c>
      <c r="E17" s="45" t="s">
        <v>6</v>
      </c>
      <c r="F17" s="44">
        <v>7165.9960420531852</v>
      </c>
      <c r="G17" s="45" t="s">
        <v>6</v>
      </c>
      <c r="H17" s="44">
        <v>6815.2505736360254</v>
      </c>
      <c r="I17" s="45" t="s">
        <v>6</v>
      </c>
    </row>
    <row r="18" spans="1:9" s="9" customFormat="1" ht="11.25" x14ac:dyDescent="0.2">
      <c r="A18" s="8" t="s">
        <v>76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Graf 2 i 3</vt:lpstr>
      <vt:lpstr>Tablica 4</vt:lpstr>
      <vt:lpstr>Tablica 3 i graf 1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Sandra Fabrični</cp:lastModifiedBy>
  <dcterms:created xsi:type="dcterms:W3CDTF">2016-12-06T09:12:20Z</dcterms:created>
  <dcterms:modified xsi:type="dcterms:W3CDTF">2018-01-16T11:06:36Z</dcterms:modified>
</cp:coreProperties>
</file>