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005"/>
  </bookViews>
  <sheets>
    <sheet name="31.12.2018." sheetId="1" r:id="rId1"/>
  </sheets>
  <definedNames>
    <definedName name="_xlnm._FilterDatabase" localSheetId="0" hidden="1">'31.12.2018.'!$A$5:$M$5</definedName>
  </definedNames>
  <calcPr calcId="144525"/>
</workbook>
</file>

<file path=xl/calcChain.xml><?xml version="1.0" encoding="utf-8"?>
<calcChain xmlns="http://schemas.openxmlformats.org/spreadsheetml/2006/main">
  <c r="J28" i="1" l="1"/>
  <c r="G28" i="1"/>
  <c r="E28" i="1"/>
  <c r="M28" i="1" s="1"/>
  <c r="B28" i="1"/>
  <c r="K27" i="1"/>
  <c r="H27" i="1"/>
  <c r="F27" i="1"/>
  <c r="C27" i="1"/>
  <c r="K26" i="1"/>
  <c r="H26" i="1"/>
  <c r="F26" i="1"/>
  <c r="C26" i="1"/>
  <c r="K25" i="1"/>
  <c r="H25" i="1"/>
  <c r="F25" i="1"/>
  <c r="C25" i="1"/>
  <c r="K24" i="1"/>
  <c r="H24" i="1"/>
  <c r="F24" i="1"/>
  <c r="C24" i="1"/>
  <c r="K23" i="1"/>
  <c r="H23" i="1"/>
  <c r="F23" i="1"/>
  <c r="C23" i="1"/>
  <c r="K22" i="1"/>
  <c r="H22" i="1"/>
  <c r="F22" i="1"/>
  <c r="C22" i="1"/>
  <c r="K21" i="1"/>
  <c r="H21" i="1"/>
  <c r="F21" i="1"/>
  <c r="C21" i="1"/>
  <c r="K20" i="1"/>
  <c r="H20" i="1"/>
  <c r="F20" i="1"/>
  <c r="C20" i="1"/>
  <c r="K19" i="1"/>
  <c r="H19" i="1"/>
  <c r="F19" i="1"/>
  <c r="C19" i="1"/>
  <c r="K18" i="1"/>
  <c r="H18" i="1"/>
  <c r="F18" i="1"/>
  <c r="C18" i="1"/>
  <c r="K17" i="1"/>
  <c r="H17" i="1"/>
  <c r="F17" i="1"/>
  <c r="C17" i="1"/>
  <c r="K16" i="1"/>
  <c r="H16" i="1"/>
  <c r="F16" i="1"/>
  <c r="C16" i="1"/>
  <c r="K15" i="1"/>
  <c r="H15" i="1"/>
  <c r="F15" i="1"/>
  <c r="C15" i="1"/>
  <c r="K14" i="1"/>
  <c r="H14" i="1"/>
  <c r="F14" i="1"/>
  <c r="C14" i="1"/>
  <c r="K13" i="1"/>
  <c r="H13" i="1"/>
  <c r="F13" i="1"/>
  <c r="C13" i="1"/>
  <c r="K12" i="1"/>
  <c r="H12" i="1"/>
  <c r="F12" i="1"/>
  <c r="C12" i="1"/>
  <c r="K11" i="1"/>
  <c r="H11" i="1"/>
  <c r="F11" i="1"/>
  <c r="C11" i="1"/>
  <c r="K10" i="1"/>
  <c r="H10" i="1"/>
  <c r="F10" i="1"/>
  <c r="C10" i="1"/>
  <c r="K9" i="1"/>
  <c r="H9" i="1"/>
  <c r="F9" i="1"/>
  <c r="C9" i="1"/>
  <c r="K8" i="1"/>
  <c r="H8" i="1"/>
  <c r="F8" i="1"/>
  <c r="C8" i="1"/>
  <c r="K7" i="1"/>
  <c r="H7" i="1"/>
  <c r="F7" i="1"/>
  <c r="C7" i="1"/>
  <c r="K6" i="1"/>
  <c r="H6" i="1"/>
  <c r="F6" i="1"/>
  <c r="C6" i="1"/>
  <c r="F28" i="1" l="1"/>
  <c r="K28" i="1"/>
  <c r="L28" i="1"/>
  <c r="C28" i="1" s="1"/>
  <c r="H28" i="1" l="1"/>
</calcChain>
</file>

<file path=xl/sharedStrings.xml><?xml version="1.0" encoding="utf-8"?>
<sst xmlns="http://schemas.openxmlformats.org/spreadsheetml/2006/main" count="82" uniqueCount="55">
  <si>
    <t>Broj dužnika i iznos duga po županijama i prema rodnom kriteriju - stanje na dan 31.12.2018.</t>
  </si>
  <si>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</si>
  <si>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</si>
  <si>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</si>
  <si>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</si>
  <si>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</si>
  <si>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</si>
  <si>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</si>
  <si>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</si>
  <si>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</si>
  <si>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</si>
  <si>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GRAD ZAGREB</t>
  </si>
  <si>
    <t>1</t>
  </si>
  <si>
    <t>ZAGREBAČKA</t>
  </si>
  <si>
    <t>2</t>
  </si>
  <si>
    <t>SPLITSKO-DALMATINSKA</t>
  </si>
  <si>
    <t>3</t>
  </si>
  <si>
    <t>5</t>
  </si>
  <si>
    <t>PRIMORSKO-GORANSKA</t>
  </si>
  <si>
    <t>4</t>
  </si>
  <si>
    <t>OSJEČKO-BARANJSKA</t>
  </si>
  <si>
    <t>ISTARSKA</t>
  </si>
  <si>
    <t>6</t>
  </si>
  <si>
    <t>VARAŽDINSKA</t>
  </si>
  <si>
    <t>7</t>
  </si>
  <si>
    <t>8</t>
  </si>
  <si>
    <t>SISAČKO-MOSLAVAČKA</t>
  </si>
  <si>
    <t>ZADARSKA</t>
  </si>
  <si>
    <t>9</t>
  </si>
  <si>
    <t>12</t>
  </si>
  <si>
    <t>VUKOVARSKO-SRIJEMSKA</t>
  </si>
  <si>
    <t>10</t>
  </si>
  <si>
    <t>11</t>
  </si>
  <si>
    <t>ŠIBENSKO-KNINSKA</t>
  </si>
  <si>
    <t>16</t>
  </si>
  <si>
    <t>BRODSKO-POSAVSKA</t>
  </si>
  <si>
    <t>13</t>
  </si>
  <si>
    <t>KRAPINSKO-ZAGORSKA</t>
  </si>
  <si>
    <t>MEĐIMURSKA</t>
  </si>
  <si>
    <t>14</t>
  </si>
  <si>
    <t>BJELOVARSKO-BILOGORSKA</t>
  </si>
  <si>
    <t>15</t>
  </si>
  <si>
    <t>17</t>
  </si>
  <si>
    <t>KARLOVAČKA</t>
  </si>
  <si>
    <t>KOPRIVNIČKO-KRIŽEVAČKA</t>
  </si>
  <si>
    <t>DUBROVAČKO-NERETVANSKA</t>
  </si>
  <si>
    <t>18</t>
  </si>
  <si>
    <t>VIROVITIČKO-PODRAVSKA</t>
  </si>
  <si>
    <t>19</t>
  </si>
  <si>
    <t>POŽEŠKO-SLAVONSKA</t>
  </si>
  <si>
    <t>20</t>
  </si>
  <si>
    <t>LIČKO-SENJSKA</t>
  </si>
  <si>
    <t>21</t>
  </si>
  <si>
    <t>SJEDIŠTE IZVAN HRVATSKE</t>
  </si>
  <si>
    <t>Ukupno sve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</si>
</sst>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rgb="FF1648EA"/>
      </left>
      <right style="medium">
        <color rgb="FF1648EA"/>
      </right>
      <top style="medium">
        <color rgb="FF1648EA"/>
      </top>
      <bottom style="medium">
        <color rgb="FF1648EA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10"/>
      </left>
      <right style="thin">
        <color indexed="22"/>
      </right>
      <top/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vertical="center" wrapText="1"/>
    </xf>
    <xf numFmtId="3" fontId="6" fillId="3" borderId="0" xfId="1" applyNumberFormat="1" applyFont="1" applyFill="1" applyBorder="1" applyAlignment="1">
      <alignment horizontal="right" vertical="center" wrapText="1"/>
    </xf>
    <xf numFmtId="9" fontId="6" fillId="3" borderId="12" xfId="1" applyNumberFormat="1" applyFont="1" applyFill="1" applyBorder="1" applyAlignment="1">
      <alignment horizontal="right" vertical="center" wrapText="1"/>
    </xf>
    <xf numFmtId="49" fontId="6" fillId="3" borderId="13" xfId="1" applyNumberFormat="1" applyFont="1" applyFill="1" applyBorder="1" applyAlignment="1">
      <alignment horizontal="center" vertical="center" wrapText="1"/>
    </xf>
    <xf numFmtId="3" fontId="6" fillId="3" borderId="14" xfId="1" applyNumberFormat="1" applyFont="1" applyFill="1" applyBorder="1" applyAlignment="1">
      <alignment horizontal="right" vertical="center" wrapText="1"/>
    </xf>
    <xf numFmtId="9" fontId="6" fillId="3" borderId="15" xfId="1" applyNumberFormat="1" applyFont="1" applyFill="1" applyBorder="1" applyAlignment="1">
      <alignment horizontal="right" vertical="center" wrapText="1"/>
    </xf>
    <xf numFmtId="3" fontId="6" fillId="4" borderId="16" xfId="1" applyNumberFormat="1" applyFont="1" applyFill="1" applyBorder="1" applyAlignment="1">
      <alignment horizontal="right" vertical="center" wrapText="1"/>
    </xf>
    <xf numFmtId="9" fontId="6" fillId="4" borderId="17" xfId="1" applyNumberFormat="1" applyFont="1" applyFill="1" applyBorder="1" applyAlignment="1">
      <alignment horizontal="right" vertical="center" wrapText="1"/>
    </xf>
    <xf numFmtId="49" fontId="6" fillId="4" borderId="15" xfId="1" applyNumberFormat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right" vertical="center" wrapText="1"/>
    </xf>
    <xf numFmtId="9" fontId="6" fillId="4" borderId="18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6" fillId="0" borderId="19" xfId="1" applyFont="1" applyFill="1" applyBorder="1" applyAlignment="1">
      <alignment vertical="center" wrapText="1"/>
    </xf>
    <xf numFmtId="9" fontId="6" fillId="3" borderId="7" xfId="1" applyNumberFormat="1" applyFont="1" applyFill="1" applyBorder="1" applyAlignment="1">
      <alignment horizontal="right" vertical="center" wrapText="1"/>
    </xf>
    <xf numFmtId="49" fontId="6" fillId="3" borderId="7" xfId="1" applyNumberFormat="1" applyFont="1" applyFill="1" applyBorder="1" applyAlignment="1">
      <alignment horizontal="center" vertical="center" wrapText="1"/>
    </xf>
    <xf numFmtId="3" fontId="6" fillId="3" borderId="20" xfId="1" applyNumberFormat="1" applyFont="1" applyFill="1" applyBorder="1" applyAlignment="1">
      <alignment horizontal="right" vertical="center" wrapText="1"/>
    </xf>
    <xf numFmtId="3" fontId="6" fillId="4" borderId="0" xfId="1" applyNumberFormat="1" applyFont="1" applyFill="1" applyBorder="1" applyAlignment="1">
      <alignment horizontal="right" vertical="center" wrapText="1"/>
    </xf>
    <xf numFmtId="9" fontId="6" fillId="4" borderId="7" xfId="1" applyNumberFormat="1" applyFont="1" applyFill="1" applyBorder="1" applyAlignment="1">
      <alignment horizontal="right" vertical="center" wrapText="1"/>
    </xf>
    <xf numFmtId="49" fontId="6" fillId="4" borderId="7" xfId="1" applyNumberFormat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vertical="center" wrapText="1"/>
    </xf>
    <xf numFmtId="3" fontId="6" fillId="3" borderId="22" xfId="1" applyNumberFormat="1" applyFont="1" applyFill="1" applyBorder="1" applyAlignment="1">
      <alignment horizontal="right" vertical="center" wrapText="1"/>
    </xf>
    <xf numFmtId="9" fontId="6" fillId="3" borderId="23" xfId="1" applyNumberFormat="1" applyFont="1" applyFill="1" applyBorder="1" applyAlignment="1">
      <alignment horizontal="right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3" fontId="6" fillId="3" borderId="24" xfId="1" applyNumberFormat="1" applyFont="1" applyFill="1" applyBorder="1" applyAlignment="1">
      <alignment horizontal="right" vertical="center" wrapText="1"/>
    </xf>
    <xf numFmtId="9" fontId="6" fillId="3" borderId="5" xfId="1" applyNumberFormat="1" applyFont="1" applyFill="1" applyBorder="1" applyAlignment="1">
      <alignment horizontal="right" vertical="center" wrapText="1"/>
    </xf>
    <xf numFmtId="3" fontId="6" fillId="4" borderId="22" xfId="1" applyNumberFormat="1" applyFont="1" applyFill="1" applyBorder="1" applyAlignment="1">
      <alignment horizontal="right" vertical="center" wrapText="1"/>
    </xf>
    <xf numFmtId="9" fontId="6" fillId="4" borderId="12" xfId="1" applyNumberFormat="1" applyFont="1" applyFill="1" applyBorder="1" applyAlignment="1">
      <alignment horizontal="right" vertical="center" wrapText="1"/>
    </xf>
    <xf numFmtId="49" fontId="6" fillId="4" borderId="3" xfId="1" applyNumberFormat="1" applyFont="1" applyFill="1" applyBorder="1" applyAlignment="1">
      <alignment horizontal="center" vertical="center" wrapText="1"/>
    </xf>
    <xf numFmtId="3" fontId="6" fillId="4" borderId="24" xfId="1" applyNumberFormat="1" applyFont="1" applyFill="1" applyBorder="1" applyAlignment="1">
      <alignment horizontal="right" vertical="center" wrapText="1"/>
    </xf>
    <xf numFmtId="9" fontId="6" fillId="4" borderId="5" xfId="1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6" fillId="4" borderId="20" xfId="1" applyNumberFormat="1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vertical="center" wrapText="1"/>
    </xf>
    <xf numFmtId="9" fontId="6" fillId="3" borderId="26" xfId="1" applyNumberFormat="1" applyFont="1" applyFill="1" applyBorder="1" applyAlignment="1">
      <alignment horizontal="right" vertical="center" wrapText="1"/>
    </xf>
    <xf numFmtId="9" fontId="6" fillId="3" borderId="6" xfId="1" applyNumberFormat="1" applyFont="1" applyFill="1" applyBorder="1" applyAlignment="1">
      <alignment horizontal="right" vertical="center" wrapText="1"/>
    </xf>
    <xf numFmtId="3" fontId="6" fillId="3" borderId="27" xfId="1" applyNumberFormat="1" applyFont="1" applyFill="1" applyBorder="1" applyAlignment="1">
      <alignment horizontal="right" vertical="center" wrapText="1"/>
    </xf>
    <xf numFmtId="3" fontId="6" fillId="4" borderId="28" xfId="1" applyNumberFormat="1" applyFont="1" applyFill="1" applyBorder="1" applyAlignment="1">
      <alignment horizontal="right" vertical="center" wrapText="1"/>
    </xf>
    <xf numFmtId="3" fontId="6" fillId="4" borderId="29" xfId="1" applyNumberFormat="1" applyFont="1" applyFill="1" applyBorder="1" applyAlignment="1">
      <alignment horizontal="right" vertical="center" wrapText="1"/>
    </xf>
    <xf numFmtId="9" fontId="6" fillId="3" borderId="2" xfId="1" applyNumberFormat="1" applyFont="1" applyFill="1" applyBorder="1" applyAlignment="1">
      <alignment horizontal="right" vertical="center" wrapText="1"/>
    </xf>
    <xf numFmtId="9" fontId="6" fillId="4" borderId="6" xfId="1" applyNumberFormat="1" applyFont="1" applyFill="1" applyBorder="1" applyAlignment="1">
      <alignment horizontal="right" vertical="center" wrapText="1"/>
    </xf>
    <xf numFmtId="3" fontId="6" fillId="3" borderId="30" xfId="1" applyNumberFormat="1" applyFont="1" applyFill="1" applyBorder="1" applyAlignment="1">
      <alignment horizontal="right" vertical="center" wrapText="1"/>
    </xf>
    <xf numFmtId="0" fontId="6" fillId="0" borderId="31" xfId="1" applyFont="1" applyFill="1" applyBorder="1" applyAlignment="1">
      <alignment vertical="center" wrapText="1"/>
    </xf>
    <xf numFmtId="9" fontId="6" fillId="3" borderId="32" xfId="1" applyNumberFormat="1" applyFont="1" applyFill="1" applyBorder="1" applyAlignment="1">
      <alignment horizontal="right" vertical="center" wrapText="1"/>
    </xf>
    <xf numFmtId="3" fontId="6" fillId="3" borderId="12" xfId="1" applyNumberFormat="1" applyFont="1" applyFill="1" applyBorder="1" applyAlignment="1">
      <alignment horizontal="right" vertical="center" wrapText="1"/>
    </xf>
    <xf numFmtId="3" fontId="6" fillId="4" borderId="30" xfId="1" applyNumberFormat="1" applyFont="1" applyFill="1" applyBorder="1" applyAlignment="1">
      <alignment horizontal="right"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3" fontId="6" fillId="4" borderId="26" xfId="1" applyNumberFormat="1" applyFont="1" applyFill="1" applyBorder="1" applyAlignment="1">
      <alignment horizontal="right" vertical="center" wrapText="1"/>
    </xf>
    <xf numFmtId="3" fontId="6" fillId="3" borderId="33" xfId="1" applyNumberFormat="1" applyFont="1" applyFill="1" applyBorder="1" applyAlignment="1">
      <alignment horizontal="right" vertical="center" wrapText="1"/>
    </xf>
    <xf numFmtId="0" fontId="7" fillId="5" borderId="6" xfId="1" applyFont="1" applyFill="1" applyBorder="1" applyAlignment="1">
      <alignment vertical="center" wrapText="1"/>
    </xf>
    <xf numFmtId="3" fontId="8" fillId="6" borderId="6" xfId="0" applyNumberFormat="1" applyFont="1" applyFill="1" applyBorder="1" applyAlignment="1">
      <alignment vertical="center"/>
    </xf>
    <xf numFmtId="9" fontId="8" fillId="6" borderId="6" xfId="0" applyNumberFormat="1" applyFont="1" applyFill="1" applyBorder="1" applyAlignment="1">
      <alignment vertical="center"/>
    </xf>
    <xf numFmtId="3" fontId="8" fillId="6" borderId="7" xfId="0" applyNumberFormat="1" applyFont="1" applyFill="1" applyBorder="1" applyAlignment="1">
      <alignment vertical="center"/>
    </xf>
    <xf numFmtId="9" fontId="2" fillId="0" borderId="0" xfId="0" applyNumberFormat="1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6">
    <cellStyle name="Normalno" xfId="0" builtinId="0"/>
    <cellStyle name="Normalno 2" xfId="2"/>
    <cellStyle name="Normalno 3" xfId="3"/>
    <cellStyle name="Normalno 4" xfId="4"/>
    <cellStyle name="Obično_Blok. građ. - po Ž, G i O" xfId="5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O29"/>
  <sheetViews>
    <sheetView tabSelected="1" zoomScaleNormal="100" workbookViewId="0">
      <pane ySplit="3" topLeftCell="A4" activePane="bottomLeft" state="frozen"/>
      <selection pane="bottomLeft" activeCell="F34" sqref="F34"/>
    </sheetView>
  </sheetViews>
  <sheetFormatPr defaultRowHeight="12.75" x14ac:dyDescent="0.2"/>
  <cols>
    <col min="1" max="1" width="29.140625" style="4" bestFit="1" customWidth="1"/>
    <col min="2" max="2" width="8.42578125" style="4" bestFit="1" customWidth="1"/>
    <col min="3" max="3" width="12.28515625" style="4" customWidth="1"/>
    <col min="4" max="4" width="4.85546875" style="4" bestFit="1" customWidth="1"/>
    <col min="5" max="5" width="15.42578125" style="4" bestFit="1" customWidth="1"/>
    <col min="6" max="6" width="8.7109375" style="4" bestFit="1" customWidth="1"/>
    <col min="7" max="7" width="8.7109375" style="42" customWidth="1"/>
    <col min="8" max="8" width="12" style="42" customWidth="1"/>
    <col min="9" max="9" width="4.85546875" style="42" bestFit="1" customWidth="1"/>
    <col min="10" max="10" width="15.42578125" style="4" bestFit="1" customWidth="1"/>
    <col min="11" max="11" width="9.7109375" style="4" customWidth="1"/>
    <col min="12" max="12" width="8.7109375" style="4" customWidth="1"/>
    <col min="13" max="13" width="15.42578125" style="4" bestFit="1" customWidth="1"/>
    <col min="14" max="14" width="2.7109375" style="4" customWidth="1"/>
    <col min="15" max="15" width="7.140625" style="4" customWidth="1"/>
    <col min="16" max="16384" width="9.140625" style="4"/>
  </cols>
  <sheetData>
    <row r="1" spans="1:15" ht="19.5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</row>
    <row r="2" spans="1:15" ht="20.25" customHeight="1" x14ac:dyDescent="0.2">
      <c r="A2" s="65" t="s">
        <v>1</v>
      </c>
      <c r="B2" s="67" t="s">
        <v>2</v>
      </c>
      <c r="C2" s="68"/>
      <c r="D2" s="68"/>
      <c r="E2" s="68"/>
      <c r="F2" s="69"/>
      <c r="G2" s="67" t="s">
        <v>3</v>
      </c>
      <c r="H2" s="68"/>
      <c r="I2" s="68"/>
      <c r="J2" s="68"/>
      <c r="K2" s="69"/>
      <c r="L2" s="67" t="s">
        <v>4</v>
      </c>
      <c r="M2" s="69"/>
    </row>
    <row r="3" spans="1:15" ht="42.75" customHeight="1" x14ac:dyDescent="0.2">
      <c r="A3" s="66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8</v>
      </c>
    </row>
    <row r="4" spans="1:15" ht="41.25" hidden="1" customHeight="1" x14ac:dyDescent="0.2">
      <c r="A4" s="6"/>
      <c r="B4" s="6"/>
      <c r="C4" s="7"/>
      <c r="D4" s="7"/>
      <c r="E4" s="6"/>
      <c r="F4" s="7"/>
      <c r="G4" s="6"/>
      <c r="H4" s="7"/>
      <c r="I4" s="7"/>
      <c r="J4" s="6"/>
      <c r="K4" s="5"/>
      <c r="L4" s="5"/>
      <c r="M4" s="5"/>
    </row>
    <row r="5" spans="1:15" ht="1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10"/>
      <c r="L5" s="10"/>
      <c r="M5" s="10"/>
    </row>
    <row r="6" spans="1:15" ht="15" customHeight="1" thickBot="1" x14ac:dyDescent="0.25">
      <c r="A6" s="11" t="s">
        <v>11</v>
      </c>
      <c r="B6" s="12">
        <v>32168</v>
      </c>
      <c r="C6" s="13">
        <f t="shared" ref="C6:C27" si="0">B6/L6*100/100</f>
        <v>0.60711522128904405</v>
      </c>
      <c r="D6" s="14" t="s">
        <v>12</v>
      </c>
      <c r="E6" s="15">
        <v>3835961423.73</v>
      </c>
      <c r="F6" s="16">
        <f t="shared" ref="F6:F27" si="1">E6/M6*100/100</f>
        <v>0.72876373682605022</v>
      </c>
      <c r="G6" s="17">
        <v>20817</v>
      </c>
      <c r="H6" s="18">
        <f t="shared" ref="H6:H27" si="2">G6/L6*100/100</f>
        <v>0.39288477871095595</v>
      </c>
      <c r="I6" s="19" t="s">
        <v>12</v>
      </c>
      <c r="J6" s="20">
        <v>1427694312.54</v>
      </c>
      <c r="K6" s="21">
        <f t="shared" ref="K6:K27" si="3">J6/M6*100/100</f>
        <v>0.27123626317394972</v>
      </c>
      <c r="L6" s="22">
        <v>52985</v>
      </c>
      <c r="M6" s="22">
        <v>5263655736.2700005</v>
      </c>
      <c r="O6" s="23"/>
    </row>
    <row r="7" spans="1:15" ht="18.75" customHeight="1" thickTop="1" thickBot="1" x14ac:dyDescent="0.25">
      <c r="A7" s="24" t="s">
        <v>13</v>
      </c>
      <c r="B7" s="12">
        <v>13382</v>
      </c>
      <c r="C7" s="25">
        <f t="shared" si="0"/>
        <v>0.62726164807349771</v>
      </c>
      <c r="D7" s="26" t="s">
        <v>14</v>
      </c>
      <c r="E7" s="27">
        <v>1409051884.1199999</v>
      </c>
      <c r="F7" s="25">
        <f t="shared" si="1"/>
        <v>0.77177909255879218</v>
      </c>
      <c r="G7" s="28">
        <v>7952</v>
      </c>
      <c r="H7" s="29">
        <f t="shared" si="2"/>
        <v>0.37273835192650234</v>
      </c>
      <c r="I7" s="30" t="s">
        <v>14</v>
      </c>
      <c r="J7" s="28">
        <v>416667285.66000003</v>
      </c>
      <c r="K7" s="29">
        <f t="shared" si="3"/>
        <v>0.22822090744120774</v>
      </c>
      <c r="L7" s="22">
        <v>21334</v>
      </c>
      <c r="M7" s="22">
        <v>1825719169.78</v>
      </c>
    </row>
    <row r="8" spans="1:15" ht="15" customHeight="1" thickTop="1" thickBot="1" x14ac:dyDescent="0.25">
      <c r="A8" s="31" t="s">
        <v>15</v>
      </c>
      <c r="B8" s="32">
        <v>15914</v>
      </c>
      <c r="C8" s="33">
        <f t="shared" si="0"/>
        <v>0.66924597333781899</v>
      </c>
      <c r="D8" s="34" t="s">
        <v>16</v>
      </c>
      <c r="E8" s="35">
        <v>1120748417.3499999</v>
      </c>
      <c r="F8" s="36">
        <f t="shared" si="1"/>
        <v>0.77184535432919565</v>
      </c>
      <c r="G8" s="37">
        <v>7865</v>
      </c>
      <c r="H8" s="38">
        <f t="shared" si="2"/>
        <v>0.3307540266621809</v>
      </c>
      <c r="I8" s="39" t="s">
        <v>17</v>
      </c>
      <c r="J8" s="40">
        <v>331289106.82999998</v>
      </c>
      <c r="K8" s="41">
        <f t="shared" si="3"/>
        <v>0.22815464567080443</v>
      </c>
      <c r="L8" s="22">
        <v>23779</v>
      </c>
      <c r="M8" s="22">
        <v>1452037524.1799998</v>
      </c>
      <c r="O8" s="42"/>
    </row>
    <row r="9" spans="1:15" ht="15" customHeight="1" thickTop="1" x14ac:dyDescent="0.2">
      <c r="A9" s="24" t="s">
        <v>18</v>
      </c>
      <c r="B9" s="32">
        <v>10554</v>
      </c>
      <c r="C9" s="25">
        <f t="shared" si="0"/>
        <v>0.61712080458425911</v>
      </c>
      <c r="D9" s="26" t="s">
        <v>19</v>
      </c>
      <c r="E9" s="27">
        <v>762817349.92999995</v>
      </c>
      <c r="F9" s="25">
        <f t="shared" si="1"/>
        <v>0.6711562549536042</v>
      </c>
      <c r="G9" s="37">
        <v>6548</v>
      </c>
      <c r="H9" s="29">
        <f t="shared" si="2"/>
        <v>0.38287919541574084</v>
      </c>
      <c r="I9" s="30" t="s">
        <v>16</v>
      </c>
      <c r="J9" s="43">
        <v>373754565.02999997</v>
      </c>
      <c r="K9" s="29">
        <f t="shared" si="3"/>
        <v>0.32884374504639569</v>
      </c>
      <c r="L9" s="22">
        <v>17102</v>
      </c>
      <c r="M9" s="22">
        <v>1136571914.96</v>
      </c>
    </row>
    <row r="10" spans="1:15" ht="15" customHeight="1" thickBot="1" x14ac:dyDescent="0.25">
      <c r="A10" s="44" t="s">
        <v>20</v>
      </c>
      <c r="B10" s="32">
        <v>12977</v>
      </c>
      <c r="C10" s="25">
        <f t="shared" si="0"/>
        <v>0.62512645117780241</v>
      </c>
      <c r="D10" s="34" t="s">
        <v>17</v>
      </c>
      <c r="E10" s="35">
        <v>735243220.53999996</v>
      </c>
      <c r="F10" s="25">
        <f t="shared" si="1"/>
        <v>0.67364081736441994</v>
      </c>
      <c r="G10" s="37">
        <v>7782</v>
      </c>
      <c r="H10" s="29">
        <f t="shared" si="2"/>
        <v>0.37487354882219764</v>
      </c>
      <c r="I10" s="30" t="s">
        <v>19</v>
      </c>
      <c r="J10" s="40">
        <v>356203736.93000001</v>
      </c>
      <c r="K10" s="29">
        <f t="shared" si="3"/>
        <v>0.32635918263558011</v>
      </c>
      <c r="L10" s="22">
        <v>20759</v>
      </c>
      <c r="M10" s="22">
        <v>1091446957.47</v>
      </c>
    </row>
    <row r="11" spans="1:15" ht="15" customHeight="1" thickTop="1" thickBot="1" x14ac:dyDescent="0.25">
      <c r="A11" s="31" t="s">
        <v>21</v>
      </c>
      <c r="B11" s="32">
        <v>7276</v>
      </c>
      <c r="C11" s="25">
        <f t="shared" si="0"/>
        <v>0.63970458941445407</v>
      </c>
      <c r="D11" s="26" t="s">
        <v>22</v>
      </c>
      <c r="E11" s="35">
        <v>533151916.5</v>
      </c>
      <c r="F11" s="45">
        <f t="shared" si="1"/>
        <v>0.66327627881299211</v>
      </c>
      <c r="G11" s="37">
        <v>4098</v>
      </c>
      <c r="H11" s="29">
        <f t="shared" si="2"/>
        <v>0.36029541058554598</v>
      </c>
      <c r="I11" s="30" t="s">
        <v>22</v>
      </c>
      <c r="J11" s="40">
        <v>270663828.95999998</v>
      </c>
      <c r="K11" s="18">
        <f t="shared" si="3"/>
        <v>0.33672372118700794</v>
      </c>
      <c r="L11" s="22">
        <v>11374</v>
      </c>
      <c r="M11" s="22">
        <v>803815745.46000004</v>
      </c>
      <c r="O11" s="23"/>
    </row>
    <row r="12" spans="1:15" ht="15" customHeight="1" thickTop="1" x14ac:dyDescent="0.2">
      <c r="A12" s="24" t="s">
        <v>23</v>
      </c>
      <c r="B12" s="32">
        <v>5948</v>
      </c>
      <c r="C12" s="25">
        <f t="shared" si="0"/>
        <v>0.61919633562356857</v>
      </c>
      <c r="D12" s="34" t="s">
        <v>24</v>
      </c>
      <c r="E12" s="35">
        <v>482867921.25</v>
      </c>
      <c r="F12" s="36">
        <f t="shared" si="1"/>
        <v>0.73813416486873507</v>
      </c>
      <c r="G12" s="37">
        <v>3658</v>
      </c>
      <c r="H12" s="29">
        <f t="shared" si="2"/>
        <v>0.38080366437643137</v>
      </c>
      <c r="I12" s="30" t="s">
        <v>25</v>
      </c>
      <c r="J12" s="40">
        <v>171305729.33000001</v>
      </c>
      <c r="K12" s="29">
        <f t="shared" si="3"/>
        <v>0.26186583513126493</v>
      </c>
      <c r="L12" s="22">
        <v>9606</v>
      </c>
      <c r="M12" s="22">
        <v>654173650.58000004</v>
      </c>
      <c r="O12" s="23"/>
    </row>
    <row r="13" spans="1:15" ht="15" customHeight="1" x14ac:dyDescent="0.2">
      <c r="A13" s="24" t="s">
        <v>26</v>
      </c>
      <c r="B13" s="32">
        <v>8212</v>
      </c>
      <c r="C13" s="25">
        <f t="shared" si="0"/>
        <v>0.61772228072814805</v>
      </c>
      <c r="D13" s="26" t="s">
        <v>25</v>
      </c>
      <c r="E13" s="35">
        <v>407311905.42000002</v>
      </c>
      <c r="F13" s="46">
        <f t="shared" si="1"/>
        <v>0.69629979582029444</v>
      </c>
      <c r="G13" s="37">
        <v>5082</v>
      </c>
      <c r="H13" s="29">
        <f t="shared" si="2"/>
        <v>0.38227771927185195</v>
      </c>
      <c r="I13" s="30" t="s">
        <v>24</v>
      </c>
      <c r="J13" s="40">
        <v>177654380.46000001</v>
      </c>
      <c r="K13" s="29">
        <f t="shared" si="3"/>
        <v>0.30370020417970556</v>
      </c>
      <c r="L13" s="22">
        <v>13294</v>
      </c>
      <c r="M13" s="22">
        <v>584966285.88</v>
      </c>
      <c r="O13" s="23"/>
    </row>
    <row r="14" spans="1:15" ht="15" customHeight="1" x14ac:dyDescent="0.2">
      <c r="A14" s="24" t="s">
        <v>27</v>
      </c>
      <c r="B14" s="32">
        <v>6039</v>
      </c>
      <c r="C14" s="25">
        <f t="shared" si="0"/>
        <v>0.65619906552211238</v>
      </c>
      <c r="D14" s="34" t="s">
        <v>28</v>
      </c>
      <c r="E14" s="47">
        <v>381100435.06</v>
      </c>
      <c r="F14" s="36">
        <f t="shared" si="1"/>
        <v>0.75341228528389759</v>
      </c>
      <c r="G14" s="37">
        <v>3164</v>
      </c>
      <c r="H14" s="29">
        <f t="shared" si="2"/>
        <v>0.34380093447788762</v>
      </c>
      <c r="I14" s="30" t="s">
        <v>29</v>
      </c>
      <c r="J14" s="40">
        <v>124732085.2</v>
      </c>
      <c r="K14" s="29">
        <f t="shared" si="3"/>
        <v>0.24658771471610247</v>
      </c>
      <c r="L14" s="22">
        <v>9203</v>
      </c>
      <c r="M14" s="22">
        <v>505832520.25999999</v>
      </c>
      <c r="O14" s="42"/>
    </row>
    <row r="15" spans="1:15" ht="15" customHeight="1" x14ac:dyDescent="0.2">
      <c r="A15" s="24" t="s">
        <v>30</v>
      </c>
      <c r="B15" s="32">
        <v>7321</v>
      </c>
      <c r="C15" s="25">
        <f t="shared" si="0"/>
        <v>0.64230566766099317</v>
      </c>
      <c r="D15" s="26" t="s">
        <v>31</v>
      </c>
      <c r="E15" s="47">
        <v>350783094.23000002</v>
      </c>
      <c r="F15" s="46">
        <f t="shared" si="1"/>
        <v>0.73317265299741663</v>
      </c>
      <c r="G15" s="37">
        <v>4077</v>
      </c>
      <c r="H15" s="29">
        <f t="shared" si="2"/>
        <v>0.35769433233900683</v>
      </c>
      <c r="I15" s="30" t="s">
        <v>32</v>
      </c>
      <c r="J15" s="40">
        <v>127662320.77</v>
      </c>
      <c r="K15" s="29">
        <f t="shared" si="3"/>
        <v>0.26682734700258337</v>
      </c>
      <c r="L15" s="22">
        <v>11398</v>
      </c>
      <c r="M15" s="22">
        <v>478445415</v>
      </c>
    </row>
    <row r="16" spans="1:15" ht="15" customHeight="1" x14ac:dyDescent="0.2">
      <c r="A16" s="24" t="s">
        <v>33</v>
      </c>
      <c r="B16" s="32">
        <v>3927</v>
      </c>
      <c r="C16" s="25">
        <f t="shared" si="0"/>
        <v>0.65900318845443862</v>
      </c>
      <c r="D16" s="34" t="s">
        <v>32</v>
      </c>
      <c r="E16" s="35">
        <v>342922524.23000002</v>
      </c>
      <c r="F16" s="36">
        <f t="shared" si="1"/>
        <v>0.76248340791746327</v>
      </c>
      <c r="G16" s="37">
        <v>2032</v>
      </c>
      <c r="H16" s="29">
        <f t="shared" si="2"/>
        <v>0.34099681154556127</v>
      </c>
      <c r="I16" s="30" t="s">
        <v>34</v>
      </c>
      <c r="J16" s="40">
        <v>106821720.26000001</v>
      </c>
      <c r="K16" s="29">
        <f t="shared" si="3"/>
        <v>0.23751659208253673</v>
      </c>
      <c r="L16" s="22">
        <v>5959</v>
      </c>
      <c r="M16" s="22">
        <v>449744244.49000001</v>
      </c>
    </row>
    <row r="17" spans="1:15" ht="15" customHeight="1" x14ac:dyDescent="0.2">
      <c r="A17" s="24" t="s">
        <v>35</v>
      </c>
      <c r="B17" s="32">
        <v>6394</v>
      </c>
      <c r="C17" s="25">
        <f t="shared" si="0"/>
        <v>0.65112016293279007</v>
      </c>
      <c r="D17" s="26" t="s">
        <v>29</v>
      </c>
      <c r="E17" s="35">
        <v>339424098.24000001</v>
      </c>
      <c r="F17" s="46">
        <f t="shared" si="1"/>
        <v>0.74074989229280264</v>
      </c>
      <c r="G17" s="37">
        <v>3426</v>
      </c>
      <c r="H17" s="29">
        <f t="shared" si="2"/>
        <v>0.34887983706720971</v>
      </c>
      <c r="I17" s="30" t="s">
        <v>36</v>
      </c>
      <c r="J17" s="40">
        <v>118792773.3</v>
      </c>
      <c r="K17" s="29">
        <f t="shared" si="3"/>
        <v>0.25925010770719731</v>
      </c>
      <c r="L17" s="22">
        <v>9820</v>
      </c>
      <c r="M17" s="22">
        <v>458216871.54000002</v>
      </c>
      <c r="O17" s="23"/>
    </row>
    <row r="18" spans="1:15" ht="15" customHeight="1" x14ac:dyDescent="0.2">
      <c r="A18" s="24" t="s">
        <v>37</v>
      </c>
      <c r="B18" s="32">
        <v>4704</v>
      </c>
      <c r="C18" s="25">
        <f t="shared" si="0"/>
        <v>0.64597638011535297</v>
      </c>
      <c r="D18" s="34" t="s">
        <v>36</v>
      </c>
      <c r="E18" s="35">
        <v>337026831.44999999</v>
      </c>
      <c r="F18" s="36">
        <f t="shared" si="1"/>
        <v>0.71524592724427194</v>
      </c>
      <c r="G18" s="37">
        <v>2578</v>
      </c>
      <c r="H18" s="29">
        <f t="shared" si="2"/>
        <v>0.35402361988464714</v>
      </c>
      <c r="I18" s="30" t="s">
        <v>28</v>
      </c>
      <c r="J18" s="40">
        <v>134177293.75</v>
      </c>
      <c r="K18" s="29">
        <f t="shared" si="3"/>
        <v>0.28475407275572806</v>
      </c>
      <c r="L18" s="22">
        <v>7282</v>
      </c>
      <c r="M18" s="22">
        <v>471204125.19999999</v>
      </c>
      <c r="O18" s="23"/>
    </row>
    <row r="19" spans="1:15" ht="15" customHeight="1" x14ac:dyDescent="0.2">
      <c r="A19" s="24" t="s">
        <v>38</v>
      </c>
      <c r="B19" s="32">
        <v>4364</v>
      </c>
      <c r="C19" s="25">
        <f t="shared" si="0"/>
        <v>0.62620175060984362</v>
      </c>
      <c r="D19" s="26" t="s">
        <v>39</v>
      </c>
      <c r="E19" s="35">
        <v>280330307.12</v>
      </c>
      <c r="F19" s="36">
        <f t="shared" si="1"/>
        <v>0.67989356887155916</v>
      </c>
      <c r="G19" s="37">
        <v>2605</v>
      </c>
      <c r="H19" s="29">
        <f t="shared" si="2"/>
        <v>0.37379824939015643</v>
      </c>
      <c r="I19" s="30" t="s">
        <v>31</v>
      </c>
      <c r="J19" s="40">
        <v>131984678.56999999</v>
      </c>
      <c r="K19" s="29">
        <f t="shared" si="3"/>
        <v>0.32010643112844067</v>
      </c>
      <c r="L19" s="22">
        <v>6969</v>
      </c>
      <c r="M19" s="22">
        <v>412314985.69</v>
      </c>
      <c r="O19" s="23"/>
    </row>
    <row r="20" spans="1:15" ht="15" customHeight="1" x14ac:dyDescent="0.2">
      <c r="A20" s="24" t="s">
        <v>40</v>
      </c>
      <c r="B20" s="32">
        <v>5444</v>
      </c>
      <c r="C20" s="25">
        <f t="shared" si="0"/>
        <v>0.64586546446790838</v>
      </c>
      <c r="D20" s="34" t="s">
        <v>41</v>
      </c>
      <c r="E20" s="35">
        <v>263179813.37</v>
      </c>
      <c r="F20" s="36">
        <f t="shared" si="1"/>
        <v>0.71639289516691596</v>
      </c>
      <c r="G20" s="48">
        <v>2985</v>
      </c>
      <c r="H20" s="29">
        <f t="shared" si="2"/>
        <v>0.35413453553209157</v>
      </c>
      <c r="I20" s="30" t="s">
        <v>42</v>
      </c>
      <c r="J20" s="49">
        <v>104188170.23999999</v>
      </c>
      <c r="K20" s="29">
        <f t="shared" si="3"/>
        <v>0.2836071048330841</v>
      </c>
      <c r="L20" s="22">
        <v>8429</v>
      </c>
      <c r="M20" s="22">
        <v>367367983.61000001</v>
      </c>
      <c r="O20" s="42"/>
    </row>
    <row r="21" spans="1:15" ht="15" customHeight="1" x14ac:dyDescent="0.2">
      <c r="A21" s="24" t="s">
        <v>43</v>
      </c>
      <c r="B21" s="32">
        <v>4654</v>
      </c>
      <c r="C21" s="50">
        <f t="shared" si="0"/>
        <v>0.62511752854264602</v>
      </c>
      <c r="D21" s="26" t="s">
        <v>34</v>
      </c>
      <c r="E21" s="35">
        <v>255696858.88999999</v>
      </c>
      <c r="F21" s="25">
        <f t="shared" si="1"/>
        <v>0.68619140042844828</v>
      </c>
      <c r="G21" s="37">
        <v>2791</v>
      </c>
      <c r="H21" s="29">
        <f t="shared" si="2"/>
        <v>0.37488247145735393</v>
      </c>
      <c r="I21" s="30" t="s">
        <v>41</v>
      </c>
      <c r="J21" s="40">
        <v>116935119.2</v>
      </c>
      <c r="K21" s="51">
        <f t="shared" si="3"/>
        <v>0.31380859957155161</v>
      </c>
      <c r="L21" s="22">
        <v>7445</v>
      </c>
      <c r="M21" s="22">
        <v>372631978.08999997</v>
      </c>
    </row>
    <row r="22" spans="1:15" ht="15" customHeight="1" x14ac:dyDescent="0.2">
      <c r="A22" s="44" t="s">
        <v>44</v>
      </c>
      <c r="B22" s="52">
        <v>5204</v>
      </c>
      <c r="C22" s="25">
        <f t="shared" si="0"/>
        <v>0.61680692189166764</v>
      </c>
      <c r="D22" s="34" t="s">
        <v>42</v>
      </c>
      <c r="E22" s="35">
        <v>241926642.91999999</v>
      </c>
      <c r="F22" s="25">
        <f t="shared" si="1"/>
        <v>0.67226654210278713</v>
      </c>
      <c r="G22" s="37">
        <v>3233</v>
      </c>
      <c r="H22" s="29">
        <f t="shared" si="2"/>
        <v>0.38319307810833236</v>
      </c>
      <c r="I22" s="30" t="s">
        <v>39</v>
      </c>
      <c r="J22" s="40">
        <v>117940504.66</v>
      </c>
      <c r="K22" s="29">
        <f t="shared" si="3"/>
        <v>0.32773345789721281</v>
      </c>
      <c r="L22" s="22">
        <v>8437</v>
      </c>
      <c r="M22" s="22">
        <v>359867147.57999998</v>
      </c>
    </row>
    <row r="23" spans="1:15" ht="15" customHeight="1" x14ac:dyDescent="0.2">
      <c r="A23" s="53" t="s">
        <v>45</v>
      </c>
      <c r="B23" s="32">
        <v>3525</v>
      </c>
      <c r="C23" s="54">
        <f t="shared" si="0"/>
        <v>0.6606071964017991</v>
      </c>
      <c r="D23" s="26" t="s">
        <v>46</v>
      </c>
      <c r="E23" s="35">
        <v>237408724.55000001</v>
      </c>
      <c r="F23" s="25">
        <f t="shared" si="1"/>
        <v>0.70190549896452903</v>
      </c>
      <c r="G23" s="37">
        <v>1811</v>
      </c>
      <c r="H23" s="29">
        <f t="shared" si="2"/>
        <v>0.3393928035982009</v>
      </c>
      <c r="I23" s="30" t="s">
        <v>46</v>
      </c>
      <c r="J23" s="40">
        <v>100825873.84</v>
      </c>
      <c r="K23" s="29">
        <f t="shared" si="3"/>
        <v>0.29809450103547108</v>
      </c>
      <c r="L23" s="22">
        <v>5336</v>
      </c>
      <c r="M23" s="22">
        <v>338234598.38999999</v>
      </c>
      <c r="O23" s="23"/>
    </row>
    <row r="24" spans="1:15" ht="15" customHeight="1" thickBot="1" x14ac:dyDescent="0.25">
      <c r="A24" s="44" t="s">
        <v>47</v>
      </c>
      <c r="B24" s="52">
        <v>3933</v>
      </c>
      <c r="C24" s="25">
        <f t="shared" si="0"/>
        <v>0.64986781229345669</v>
      </c>
      <c r="D24" s="34" t="s">
        <v>48</v>
      </c>
      <c r="E24" s="35">
        <v>181272854.03</v>
      </c>
      <c r="F24" s="25">
        <f t="shared" si="1"/>
        <v>0.74115410678166638</v>
      </c>
      <c r="G24" s="37">
        <v>2119</v>
      </c>
      <c r="H24" s="29">
        <f t="shared" si="2"/>
        <v>0.35013218770654331</v>
      </c>
      <c r="I24" s="30" t="s">
        <v>48</v>
      </c>
      <c r="J24" s="40">
        <v>63309011.43</v>
      </c>
      <c r="K24" s="29">
        <f t="shared" si="3"/>
        <v>0.25884589321833362</v>
      </c>
      <c r="L24" s="22">
        <v>6052</v>
      </c>
      <c r="M24" s="22">
        <v>244581865.46000001</v>
      </c>
      <c r="O24" s="23"/>
    </row>
    <row r="25" spans="1:15" ht="15" customHeight="1" thickTop="1" thickBot="1" x14ac:dyDescent="0.25">
      <c r="A25" s="31" t="s">
        <v>49</v>
      </c>
      <c r="B25" s="32">
        <v>2893</v>
      </c>
      <c r="C25" s="33">
        <f t="shared" si="0"/>
        <v>0.66921119592875333</v>
      </c>
      <c r="D25" s="26" t="s">
        <v>50</v>
      </c>
      <c r="E25" s="47">
        <v>142961691.97</v>
      </c>
      <c r="F25" s="33">
        <f t="shared" si="1"/>
        <v>0.78788695283370414</v>
      </c>
      <c r="G25" s="37">
        <v>1430</v>
      </c>
      <c r="H25" s="38">
        <f t="shared" si="2"/>
        <v>0.33078880407124683</v>
      </c>
      <c r="I25" s="30" t="s">
        <v>50</v>
      </c>
      <c r="J25" s="40">
        <v>38487805.899999999</v>
      </c>
      <c r="K25" s="38">
        <f t="shared" si="3"/>
        <v>0.21211304716629578</v>
      </c>
      <c r="L25" s="22">
        <v>4323</v>
      </c>
      <c r="M25" s="22">
        <v>181449497.87</v>
      </c>
      <c r="O25" s="23"/>
    </row>
    <row r="26" spans="1:15" ht="15" customHeight="1" thickTop="1" thickBot="1" x14ac:dyDescent="0.25">
      <c r="A26" s="31" t="s">
        <v>51</v>
      </c>
      <c r="B26" s="52">
        <v>1651</v>
      </c>
      <c r="C26" s="33">
        <f t="shared" si="0"/>
        <v>0.66788025889967639</v>
      </c>
      <c r="D26" s="34" t="s">
        <v>52</v>
      </c>
      <c r="E26" s="55">
        <v>81738818.760000005</v>
      </c>
      <c r="F26" s="36">
        <f t="shared" si="1"/>
        <v>0.69927317830059932</v>
      </c>
      <c r="G26" s="56">
        <v>821</v>
      </c>
      <c r="H26" s="38">
        <f t="shared" si="2"/>
        <v>0.33211974110032361</v>
      </c>
      <c r="I26" s="57" t="s">
        <v>52</v>
      </c>
      <c r="J26" s="58">
        <v>35152292.32</v>
      </c>
      <c r="K26" s="29">
        <f t="shared" si="3"/>
        <v>0.30072682169940068</v>
      </c>
      <c r="L26" s="22">
        <v>2472</v>
      </c>
      <c r="M26" s="22">
        <v>116891111.08000001</v>
      </c>
      <c r="O26" s="42"/>
    </row>
    <row r="27" spans="1:15" ht="15" customHeight="1" thickTop="1" x14ac:dyDescent="0.2">
      <c r="A27" s="44" t="s">
        <v>53</v>
      </c>
      <c r="B27" s="32">
        <v>938</v>
      </c>
      <c r="C27" s="46">
        <f t="shared" si="0"/>
        <v>0.6733668341708543</v>
      </c>
      <c r="D27" s="34"/>
      <c r="E27" s="59">
        <v>25807314.260000002</v>
      </c>
      <c r="F27" s="25">
        <f t="shared" si="1"/>
        <v>0.52274180056823205</v>
      </c>
      <c r="G27" s="37">
        <v>455</v>
      </c>
      <c r="H27" s="51">
        <f t="shared" si="2"/>
        <v>0.32663316582914576</v>
      </c>
      <c r="I27" s="30"/>
      <c r="J27" s="40">
        <v>23561827.890000001</v>
      </c>
      <c r="K27" s="29">
        <f t="shared" si="3"/>
        <v>0.47725819943176789</v>
      </c>
      <c r="L27" s="22">
        <v>1393</v>
      </c>
      <c r="M27" s="22">
        <v>49369142.150000006</v>
      </c>
    </row>
    <row r="28" spans="1:15" ht="15" customHeight="1" x14ac:dyDescent="0.2">
      <c r="A28" s="60" t="s">
        <v>54</v>
      </c>
      <c r="B28" s="61">
        <f>SUM(B6:B27)</f>
        <v>167422</v>
      </c>
      <c r="C28" s="62">
        <f t="shared" ref="C28" si="4">B28/L28*100/100</f>
        <v>0.63237532624994808</v>
      </c>
      <c r="D28" s="61"/>
      <c r="E28" s="61">
        <f>SUM(E6:E27)</f>
        <v>12748734047.920002</v>
      </c>
      <c r="F28" s="62">
        <f t="shared" ref="F28" si="5">E28/M28*100/100</f>
        <v>0.7235977075460357</v>
      </c>
      <c r="G28" s="61">
        <f>SUM(G6:G27)</f>
        <v>97329</v>
      </c>
      <c r="H28" s="62">
        <f t="shared" ref="H28" si="6">G28/L28*100/100</f>
        <v>0.36762467375005192</v>
      </c>
      <c r="I28" s="61"/>
      <c r="J28" s="61">
        <f>SUM(J6:J27)</f>
        <v>4869804423.0700006</v>
      </c>
      <c r="K28" s="62">
        <f t="shared" ref="K28" si="7">J28/M28*100/100</f>
        <v>0.27640229245396436</v>
      </c>
      <c r="L28" s="63">
        <f>B28+G28</f>
        <v>264751</v>
      </c>
      <c r="M28" s="63">
        <f>E28+J28</f>
        <v>17618538470.990002</v>
      </c>
    </row>
    <row r="29" spans="1:15" x14ac:dyDescent="0.2">
      <c r="B29" s="42"/>
      <c r="C29" s="64"/>
      <c r="E29" s="42"/>
      <c r="F29" s="64"/>
      <c r="J29" s="42"/>
      <c r="K29" s="64"/>
      <c r="L29" s="42"/>
      <c r="M29" s="42"/>
    </row>
  </sheetData>
  <autoFilter ref="A5:M5"/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8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31.12.2018.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Andreja Todorić</cp:lastModifiedBy>
  <dcterms:created xsi:type="dcterms:W3CDTF">2019-02-08T09:51:50Z</dcterms:created>
  <dcterms:modified xsi:type="dcterms:W3CDTF">2019-02-08T09:52:42Z</dcterms:modified>
</cp:coreProperties>
</file>