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50" windowWidth="22995" windowHeight="9525" activeTab="4"/>
  </bookViews>
  <sheets>
    <sheet name="Tablica 1" sheetId="12" r:id="rId1"/>
    <sheet name="Grafikon 1" sheetId="6" r:id="rId2"/>
    <sheet name="Tablica 2" sheetId="11" r:id="rId3"/>
    <sheet name="Tablica 3" sheetId="3" r:id="rId4"/>
    <sheet name="Usporedba 2008.-2017." sheetId="13" r:id="rId5"/>
    <sheet name="Rang lista 2008. po UP" sheetId="14" r:id="rId6"/>
  </sheets>
  <definedNames>
    <definedName name="_ftn1" localSheetId="3">'Tablica 3'!#REF!</definedName>
  </definedNames>
  <calcPr calcId="145621"/>
</workbook>
</file>

<file path=xl/calcChain.xml><?xml version="1.0" encoding="utf-8"?>
<calcChain xmlns="http://schemas.openxmlformats.org/spreadsheetml/2006/main">
  <c r="D7" i="13" l="1"/>
  <c r="D8" i="13"/>
  <c r="D9" i="13"/>
  <c r="D10" i="13"/>
  <c r="D11" i="13"/>
  <c r="D12" i="13"/>
  <c r="D13" i="13"/>
  <c r="D14" i="13"/>
  <c r="D15" i="13"/>
  <c r="D16" i="13"/>
  <c r="D17" i="13"/>
  <c r="D18" i="13"/>
  <c r="D19" i="13"/>
  <c r="D20" i="13"/>
  <c r="D21" i="13"/>
  <c r="D22" i="13"/>
  <c r="D6" i="13"/>
  <c r="J12" i="11" l="1"/>
  <c r="J11" i="11"/>
  <c r="J10" i="11"/>
  <c r="J9" i="11"/>
  <c r="J8" i="11"/>
  <c r="J7" i="11"/>
  <c r="J6" i="11"/>
  <c r="G15" i="3" l="1"/>
  <c r="G17" i="3" l="1"/>
  <c r="H15" i="3"/>
  <c r="E15" i="3"/>
  <c r="E17" i="3" l="1"/>
  <c r="H17" i="3"/>
</calcChain>
</file>

<file path=xl/sharedStrings.xml><?xml version="1.0" encoding="utf-8"?>
<sst xmlns="http://schemas.openxmlformats.org/spreadsheetml/2006/main" count="175" uniqueCount="93">
  <si>
    <t>Opis</t>
  </si>
  <si>
    <t>Index</t>
  </si>
  <si>
    <t>Broj poduzetnika</t>
  </si>
  <si>
    <t>Broj dobitaša</t>
  </si>
  <si>
    <t>Broj gubitaša</t>
  </si>
  <si>
    <t>Broj zaposlenih</t>
  </si>
  <si>
    <t>Ukupni prihodi</t>
  </si>
  <si>
    <t>Ukupni rashodi</t>
  </si>
  <si>
    <t>Dobit prije oporezivanja</t>
  </si>
  <si>
    <t>Gubitak prije oporezivanja</t>
  </si>
  <si>
    <t>Porez na dobit</t>
  </si>
  <si>
    <t>Dobit razdoblja</t>
  </si>
  <si>
    <t>Gubitak razdoblja</t>
  </si>
  <si>
    <t>Prosječna mjesečna neto plaća po zaposlenom</t>
  </si>
  <si>
    <t>Izvoz</t>
  </si>
  <si>
    <t>Uvoz</t>
  </si>
  <si>
    <t>Investicije u novu dugotrajnu imovinu</t>
  </si>
  <si>
    <t>-</t>
  </si>
  <si>
    <t>OIB</t>
  </si>
  <si>
    <t>Naziv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</si>
  <si>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</si>
  <si>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</si>
  <si>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</si>
  <si>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</si>
  <si>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</si>
  <si>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</si>
  <si>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</si>
  <si>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</si>
  <si>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</si>
  <si>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</si>
  <si>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Konsolidirani financijski rezultat - dobit razdoblja (+) ili gubitak razdoblja (-)</t>
  </si>
  <si>
    <t>Ukupan prihod</t>
  </si>
  <si>
    <t xml:space="preserve">2017. </t>
  </si>
  <si>
    <t>Izvor: Fina, Registar godišnjih financijskih izvještaja, obrada GFI-a za 2017. godinu</t>
  </si>
  <si>
    <t>UKUPNO Zaštitne i istražne djelatnosti (N80)</t>
  </si>
  <si>
    <t>Djelatnosti privatne zaštite (N801)</t>
  </si>
  <si>
    <t>Usluge zaštite uz pomoć sigurnosnih sustava (N802)</t>
  </si>
  <si>
    <t>Istražne djelatnosti (N803)</t>
  </si>
  <si>
    <t>SOKOL MARIĆ D.O.O.</t>
  </si>
  <si>
    <t>SIGURNOST D.O.O.</t>
  </si>
  <si>
    <t>SOKOL D.O.O.</t>
  </si>
  <si>
    <t>MEDITERAN SECURITY D.O.O.</t>
  </si>
  <si>
    <t>KLEMM SIGURNOST D.O.O.</t>
  </si>
  <si>
    <t>BILIĆ-ERIĆ D.O.O.</t>
  </si>
  <si>
    <t>SECURITAS HRVATSKA D.O.O.</t>
  </si>
  <si>
    <t>SALON BANKARSKE OPREME - OZIMEC D.O.O.</t>
  </si>
  <si>
    <t>V GRUPA D.O.O.</t>
  </si>
  <si>
    <t>N80 Zaštitne i istražne djelatnosti</t>
  </si>
  <si>
    <t>Državno</t>
  </si>
  <si>
    <t>Privatno</t>
  </si>
  <si>
    <t>Zadružno</t>
  </si>
  <si>
    <t>Mješovito</t>
  </si>
  <si>
    <t>Ukupno sva vlasništva</t>
  </si>
  <si>
    <t>Top 10 poduzetnika iz NKD 80 rangirani prema ukupnom prihodu u 2017. godini</t>
  </si>
  <si>
    <t>Dobit ili gubitak razdoblja</t>
  </si>
  <si>
    <t>Ukupno svi poduzetnici odjeljka 80</t>
  </si>
  <si>
    <t>Udio top 10 poduzetnika u odjeljku 80</t>
  </si>
  <si>
    <t>82812328597</t>
  </si>
  <si>
    <t xml:space="preserve"> -</t>
  </si>
  <si>
    <t>Rang prihod 2017.</t>
  </si>
  <si>
    <r>
      <rPr>
        <b/>
        <sz val="10"/>
        <color theme="3" tint="-0.249977111117893"/>
        <rFont val="Arial"/>
        <family val="2"/>
        <charset val="238"/>
      </rPr>
      <t>Grafikon 1.</t>
    </r>
    <r>
      <rPr>
        <sz val="10"/>
        <color theme="3" tint="-0.249977111117893"/>
        <rFont val="Arial"/>
        <family val="2"/>
        <charset val="238"/>
      </rPr>
      <t xml:space="preserve"> Konsolidirani financijski rezultat poduzetnika na razini područja djelatnosti (N) i odjeljka djelatnosti (80) u 2016. i 2017. godini</t>
    </r>
  </si>
  <si>
    <t>2016</t>
  </si>
  <si>
    <t>Konsolidirani financijski rezultat</t>
  </si>
  <si>
    <t>Područje djelatnosti N</t>
  </si>
  <si>
    <t>Odjeljak djelatnisti 80</t>
  </si>
  <si>
    <t>AKD-Zaštita D.O.O.</t>
  </si>
  <si>
    <t xml:space="preserve">2008. </t>
  </si>
  <si>
    <t>Trgovinski saldo</t>
  </si>
  <si>
    <t>Indeks</t>
  </si>
  <si>
    <t>35596498125</t>
  </si>
  <si>
    <t>Rang prihod 2008.</t>
  </si>
  <si>
    <t>60238255168</t>
  </si>
  <si>
    <t>14.</t>
  </si>
  <si>
    <t>42.</t>
  </si>
  <si>
    <t>15.</t>
  </si>
  <si>
    <t>13.</t>
  </si>
  <si>
    <t>Prosječna mjesečna neto plaća</t>
  </si>
  <si>
    <r>
      <t xml:space="preserve">Tablica 1. Osnovni financijski rezultati poslovanja poduzetnika u odjeljku djelatnosti 80 – Zaštitne i istražne djelatnosti  u 2017. godini </t>
    </r>
    <r>
      <rPr>
        <sz val="9"/>
        <color theme="3" tint="-0.249977111117893"/>
        <rFont val="Arial"/>
        <family val="2"/>
        <charset val="238"/>
      </rPr>
      <t>(iznosi u tisućama kuna, prosječne plaće u kunama)</t>
    </r>
  </si>
  <si>
    <r>
      <t xml:space="preserve">Tablica 3. Top 10 poduzetnika u odjeljku djelatnosti 80 rangirani prema ukupnom prihodu u 2017. godini </t>
    </r>
    <r>
      <rPr>
        <sz val="9"/>
        <color theme="3" tint="-0.249977111117893"/>
        <rFont val="Arial"/>
        <family val="2"/>
        <charset val="238"/>
      </rPr>
      <t>(iznosi u tisućama kuna, prosječna plaća u kunama)</t>
    </r>
  </si>
  <si>
    <r>
      <rPr>
        <b/>
        <sz val="9"/>
        <color theme="3" tint="-0.249977111117893"/>
        <rFont val="Arial"/>
        <family val="2"/>
        <charset val="238"/>
      </rPr>
      <t>Tablica 1. Osnovni financijski rezultati poslovanja poduzetnika u odjeljku djelatnosti 80 – Zaštitne i istražne djelatnosti  u 2008. i 2017. godini</t>
    </r>
    <r>
      <rPr>
        <sz val="9"/>
        <color theme="3" tint="-0.249977111117893"/>
        <rFont val="Arial"/>
        <family val="2"/>
        <charset val="238"/>
      </rPr>
      <t xml:space="preserve"> (iznosi u tisućama kuna, prosječne plaće u kunama)</t>
    </r>
  </si>
  <si>
    <t>Izvor: Fina, Registar godišnjih financijskih izvještaja, obrada GFI-a za 2008. i 2017. godinu</t>
  </si>
  <si>
    <t>SINACO D.O.O.</t>
  </si>
  <si>
    <t>ZVONIMIR SECURITY, TRPIMIR LUČIĆ, K.D.</t>
  </si>
  <si>
    <t>PROTECT D.O.O.</t>
  </si>
  <si>
    <t>BILIĆ-ERIĆ I DR., K.D.</t>
  </si>
  <si>
    <t>ADRIATIC SECURITY D.O.O.</t>
  </si>
  <si>
    <t>V GRUPA ZAŠTITA D.O.O.</t>
  </si>
  <si>
    <t>ZAŠTITA-ZAGREB D.D.</t>
  </si>
  <si>
    <t>PERAN I DR. J.T.D.</t>
  </si>
  <si>
    <t>09253797076</t>
  </si>
  <si>
    <r>
      <t xml:space="preserve">Tablica 4. Top 10 poduzetnika u odjeljku djelatnosti 80 rangirani prema ukupnom prihodu u 2009. godini </t>
    </r>
    <r>
      <rPr>
        <sz val="9"/>
        <color theme="3" tint="-0.249977111117893"/>
        <rFont val="Arial"/>
        <family val="2"/>
        <charset val="238"/>
      </rPr>
      <t>(iznosi u tisućama kuna)</t>
    </r>
  </si>
  <si>
    <t>64,2 %</t>
  </si>
  <si>
    <r>
      <rPr>
        <b/>
        <sz val="9"/>
        <color theme="3" tint="-0.249977111117893"/>
        <rFont val="Arial"/>
        <family val="2"/>
        <charset val="238"/>
      </rPr>
      <t>Tablica 2. Osnovni financijski rezultati poslovanja poduzetnika odjeljka djelatnosti 80 – Zaštitne i istražne djelatnosti po oblicima vlasništva</t>
    </r>
    <r>
      <rPr>
        <b/>
        <i/>
        <sz val="9"/>
        <color theme="3" tint="-0.249977111117893"/>
        <rFont val="Arial"/>
        <family val="2"/>
        <charset val="238"/>
      </rPr>
      <t xml:space="preserve"> </t>
    </r>
    <r>
      <rPr>
        <i/>
        <sz val="9"/>
        <color theme="3" tint="-0.249977111117893"/>
        <rFont val="Arial"/>
        <family val="2"/>
        <charset val="238"/>
      </rPr>
      <t>(iznosi u tisućama kuna, plaće u kunama)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</si>
</sst>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0.0"/>
    <numFmt numFmtId="165" formatCode="0.0"/>
    <numFmt numFmtId="166" formatCode="0.0%"/>
  </numFmts>
  <fonts count="24" x14ac:knownFonts="1">
    <font>
      <sz val="11"/>
      <color theme="1"/>
      <name val="Calibri"/>
      <family val="2"/>
      <charset val="238"/>
      <scheme val="minor"/>
    </font>
    <font>
      <b/>
      <sz val="8"/>
      <color indexed="9"/>
      <name val="Arial"/>
      <family val="2"/>
      <charset val="238"/>
    </font>
    <font>
      <sz val="9"/>
      <color indexed="56"/>
      <name val="Arial"/>
      <family val="2"/>
      <charset val="238"/>
    </font>
    <font>
      <b/>
      <sz val="14"/>
      <color rgb="FF0000FF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color theme="3" tint="-0.249977111117893"/>
      <name val="Arial"/>
      <family val="2"/>
      <charset val="238"/>
    </font>
    <font>
      <sz val="10"/>
      <color theme="3" tint="-0.249977111117893"/>
      <name val="Arial"/>
      <family val="2"/>
      <charset val="238"/>
    </font>
    <font>
      <i/>
      <sz val="8"/>
      <color indexed="56"/>
      <name val="Arial"/>
      <family val="2"/>
      <charset val="238"/>
    </font>
    <font>
      <b/>
      <sz val="8"/>
      <color rgb="FFFFFFFF"/>
      <name val="Arial"/>
      <family val="2"/>
      <charset val="238"/>
    </font>
    <font>
      <sz val="9"/>
      <color rgb="FFFF000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9"/>
      <color indexed="56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9"/>
      <color theme="3" tint="-0.249977111117893"/>
      <name val="Arial"/>
      <family val="2"/>
      <charset val="238"/>
    </font>
    <font>
      <b/>
      <sz val="9"/>
      <color theme="3" tint="-0.249977111117893"/>
      <name val="Arial"/>
      <family val="2"/>
      <charset val="238"/>
    </font>
    <font>
      <i/>
      <sz val="9"/>
      <color theme="3" tint="-0.249977111117893"/>
      <name val="Arial"/>
      <family val="2"/>
      <charset val="238"/>
    </font>
    <font>
      <sz val="9"/>
      <color theme="4" tint="-0.499984740745262"/>
      <name val="Arial"/>
      <family val="2"/>
      <charset val="238"/>
    </font>
    <font>
      <b/>
      <sz val="9"/>
      <color theme="4" tint="-0.499984740745262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b/>
      <sz val="9"/>
      <color indexed="9"/>
      <name val="Arial"/>
      <family val="2"/>
      <charset val="238"/>
    </font>
    <font>
      <sz val="8.5"/>
      <color rgb="FF244061"/>
      <name val="Arial"/>
      <family val="2"/>
      <charset val="238"/>
    </font>
    <font>
      <b/>
      <sz val="8.5"/>
      <color rgb="FF003366"/>
      <name val="Arial"/>
      <family val="2"/>
      <charset val="238"/>
    </font>
    <font>
      <b/>
      <i/>
      <sz val="9"/>
      <color theme="3" tint="-0.249977111117893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rgb="FFD9D9D9"/>
        <bgColor indexed="64"/>
      </patternFill>
    </fill>
  </fills>
  <borders count="27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rgb="FFFFFF00"/>
      </left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</borders>
  <cellStyleXfs count="3">
    <xf numFmtId="0" fontId="0" fillId="0" borderId="0"/>
    <xf numFmtId="9" fontId="10" fillId="0" borderId="0" applyFont="0" applyFill="0" applyBorder="0" applyAlignment="0" applyProtection="0"/>
    <xf numFmtId="0" fontId="11" fillId="0" borderId="0"/>
  </cellStyleXfs>
  <cellXfs count="105">
    <xf numFmtId="0" fontId="0" fillId="0" borderId="0" xfId="0"/>
    <xf numFmtId="0" fontId="3" fillId="0" borderId="0" xfId="0" applyFont="1" applyAlignment="1"/>
    <xf numFmtId="0" fontId="4" fillId="0" borderId="0" xfId="0" applyFont="1" applyAlignment="1"/>
    <xf numFmtId="0" fontId="5" fillId="0" borderId="0" xfId="0" applyFont="1"/>
    <xf numFmtId="0" fontId="6" fillId="0" borderId="0" xfId="0" applyFont="1"/>
    <xf numFmtId="3" fontId="7" fillId="0" borderId="0" xfId="0" applyNumberFormat="1" applyFont="1" applyFill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3" fontId="2" fillId="0" borderId="3" xfId="0" applyNumberFormat="1" applyFont="1" applyBorder="1" applyAlignment="1">
      <alignment horizontal="right" vertical="center"/>
    </xf>
    <xf numFmtId="0" fontId="2" fillId="0" borderId="4" xfId="0" applyFont="1" applyBorder="1" applyAlignment="1">
      <alignment horizontal="left" vertical="center"/>
    </xf>
    <xf numFmtId="3" fontId="2" fillId="0" borderId="4" xfId="0" applyNumberFormat="1" applyFont="1" applyBorder="1" applyAlignment="1">
      <alignment horizontal="right" vertical="center"/>
    </xf>
    <xf numFmtId="49" fontId="1" fillId="2" borderId="4" xfId="0" applyNumberFormat="1" applyFont="1" applyFill="1" applyBorder="1" applyAlignment="1">
      <alignment horizontal="center" vertical="center" wrapText="1"/>
    </xf>
    <xf numFmtId="165" fontId="0" fillId="0" borderId="0" xfId="0" applyNumberFormat="1"/>
    <xf numFmtId="0" fontId="2" fillId="0" borderId="0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3" fontId="9" fillId="0" borderId="3" xfId="0" applyNumberFormat="1" applyFont="1" applyBorder="1" applyAlignment="1">
      <alignment horizontal="right" vertical="center"/>
    </xf>
    <xf numFmtId="0" fontId="2" fillId="0" borderId="6" xfId="0" applyFont="1" applyBorder="1" applyAlignment="1">
      <alignment horizontal="left" vertical="center"/>
    </xf>
    <xf numFmtId="3" fontId="2" fillId="0" borderId="6" xfId="0" applyNumberFormat="1" applyFont="1" applyBorder="1" applyAlignment="1">
      <alignment horizontal="right" vertical="center"/>
    </xf>
    <xf numFmtId="49" fontId="1" fillId="2" borderId="7" xfId="0" applyNumberFormat="1" applyFont="1" applyFill="1" applyBorder="1" applyAlignment="1">
      <alignment horizontal="center" vertical="center" wrapText="1"/>
    </xf>
    <xf numFmtId="0" fontId="0" fillId="0" borderId="0" xfId="0"/>
    <xf numFmtId="49" fontId="1" fillId="2" borderId="1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right" vertical="center"/>
    </xf>
    <xf numFmtId="164" fontId="2" fillId="0" borderId="1" xfId="0" applyNumberFormat="1" applyFont="1" applyBorder="1" applyAlignment="1">
      <alignment horizontal="right" vertical="center"/>
    </xf>
    <xf numFmtId="164" fontId="2" fillId="0" borderId="5" xfId="0" applyNumberFormat="1" applyFont="1" applyBorder="1" applyAlignment="1">
      <alignment horizontal="right" vertical="center"/>
    </xf>
    <xf numFmtId="49" fontId="1" fillId="2" borderId="9" xfId="0" applyNumberFormat="1" applyFont="1" applyFill="1" applyBorder="1" applyAlignment="1">
      <alignment horizontal="center" vertical="center" wrapText="1"/>
    </xf>
    <xf numFmtId="3" fontId="2" fillId="5" borderId="10" xfId="0" applyNumberFormat="1" applyFont="1" applyFill="1" applyBorder="1" applyAlignment="1">
      <alignment horizontal="right" vertical="center"/>
    </xf>
    <xf numFmtId="164" fontId="2" fillId="5" borderId="10" xfId="0" applyNumberFormat="1" applyFont="1" applyFill="1" applyBorder="1" applyAlignment="1">
      <alignment horizontal="right" vertical="center"/>
    </xf>
    <xf numFmtId="164" fontId="2" fillId="0" borderId="4" xfId="0" applyNumberFormat="1" applyFont="1" applyBorder="1" applyAlignment="1">
      <alignment horizontal="right" vertical="center"/>
    </xf>
    <xf numFmtId="0" fontId="2" fillId="0" borderId="11" xfId="0" applyFont="1" applyBorder="1" applyAlignment="1">
      <alignment horizontal="left" vertical="center"/>
    </xf>
    <xf numFmtId="3" fontId="2" fillId="0" borderId="12" xfId="0" applyNumberFormat="1" applyFont="1" applyBorder="1" applyAlignment="1">
      <alignment horizontal="right" vertical="center"/>
    </xf>
    <xf numFmtId="49" fontId="1" fillId="2" borderId="13" xfId="0" applyNumberFormat="1" applyFont="1" applyFill="1" applyBorder="1" applyAlignment="1">
      <alignment horizontal="center" vertical="center" wrapText="1"/>
    </xf>
    <xf numFmtId="0" fontId="12" fillId="0" borderId="11" xfId="0" applyFont="1" applyBorder="1" applyAlignment="1">
      <alignment horizontal="left" vertical="center"/>
    </xf>
    <xf numFmtId="3" fontId="12" fillId="5" borderId="10" xfId="0" applyNumberFormat="1" applyFont="1" applyFill="1" applyBorder="1" applyAlignment="1">
      <alignment horizontal="right" vertical="center"/>
    </xf>
    <xf numFmtId="164" fontId="12" fillId="5" borderId="10" xfId="0" applyNumberFormat="1" applyFont="1" applyFill="1" applyBorder="1" applyAlignment="1">
      <alignment horizontal="right" vertical="center"/>
    </xf>
    <xf numFmtId="3" fontId="12" fillId="0" borderId="12" xfId="0" applyNumberFormat="1" applyFont="1" applyBorder="1" applyAlignment="1">
      <alignment horizontal="right" vertical="center"/>
    </xf>
    <xf numFmtId="164" fontId="12" fillId="0" borderId="4" xfId="0" applyNumberFormat="1" applyFont="1" applyBorder="1" applyAlignment="1">
      <alignment horizontal="right" vertical="center"/>
    </xf>
    <xf numFmtId="3" fontId="12" fillId="0" borderId="4" xfId="0" applyNumberFormat="1" applyFont="1" applyBorder="1" applyAlignment="1">
      <alignment horizontal="right" vertical="center"/>
    </xf>
    <xf numFmtId="0" fontId="2" fillId="0" borderId="14" xfId="0" applyFont="1" applyBorder="1" applyAlignment="1">
      <alignment horizontal="left" vertical="center"/>
    </xf>
    <xf numFmtId="3" fontId="2" fillId="0" borderId="14" xfId="0" applyNumberFormat="1" applyFont="1" applyBorder="1" applyAlignment="1">
      <alignment horizontal="right" vertical="center"/>
    </xf>
    <xf numFmtId="3" fontId="12" fillId="3" borderId="10" xfId="0" applyNumberFormat="1" applyFont="1" applyFill="1" applyBorder="1" applyAlignment="1">
      <alignment horizontal="right" vertical="center"/>
    </xf>
    <xf numFmtId="49" fontId="2" fillId="0" borderId="15" xfId="0" applyNumberFormat="1" applyFont="1" applyBorder="1" applyAlignment="1">
      <alignment horizontal="center" vertical="center"/>
    </xf>
    <xf numFmtId="49" fontId="2" fillId="0" borderId="16" xfId="0" applyNumberFormat="1" applyFont="1" applyBorder="1" applyAlignment="1">
      <alignment horizontal="center" vertical="center"/>
    </xf>
    <xf numFmtId="49" fontId="2" fillId="0" borderId="17" xfId="0" applyNumberFormat="1" applyFont="1" applyBorder="1" applyAlignment="1">
      <alignment horizontal="center" vertical="center"/>
    </xf>
    <xf numFmtId="49" fontId="2" fillId="0" borderId="18" xfId="0" applyNumberFormat="1" applyFont="1" applyBorder="1" applyAlignment="1">
      <alignment horizontal="center" vertical="center"/>
    </xf>
    <xf numFmtId="49" fontId="2" fillId="0" borderId="19" xfId="0" applyNumberFormat="1" applyFont="1" applyBorder="1" applyAlignment="1">
      <alignment horizontal="center" vertical="center"/>
    </xf>
    <xf numFmtId="49" fontId="2" fillId="0" borderId="20" xfId="0" applyNumberFormat="1" applyFont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3" fontId="13" fillId="0" borderId="1" xfId="0" applyNumberFormat="1" applyFont="1" applyBorder="1" applyAlignment="1">
      <alignment horizontal="right" vertical="center"/>
    </xf>
    <xf numFmtId="164" fontId="12" fillId="0" borderId="1" xfId="0" applyNumberFormat="1" applyFont="1" applyBorder="1" applyAlignment="1">
      <alignment horizontal="right" vertical="center"/>
    </xf>
    <xf numFmtId="3" fontId="12" fillId="0" borderId="1" xfId="0" applyNumberFormat="1" applyFont="1" applyBorder="1" applyAlignment="1">
      <alignment horizontal="right" vertical="center"/>
    </xf>
    <xf numFmtId="164" fontId="12" fillId="0" borderId="5" xfId="0" applyNumberFormat="1" applyFont="1" applyBorder="1" applyAlignment="1">
      <alignment horizontal="right" vertical="center"/>
    </xf>
    <xf numFmtId="0" fontId="14" fillId="0" borderId="0" xfId="0" applyFont="1"/>
    <xf numFmtId="0" fontId="0" fillId="0" borderId="0" xfId="0"/>
    <xf numFmtId="0" fontId="19" fillId="0" borderId="0" xfId="0" applyFont="1"/>
    <xf numFmtId="166" fontId="17" fillId="0" borderId="3" xfId="0" applyNumberFormat="1" applyFont="1" applyBorder="1" applyAlignment="1">
      <alignment vertical="center"/>
    </xf>
    <xf numFmtId="3" fontId="12" fillId="0" borderId="3" xfId="0" applyNumberFormat="1" applyFont="1" applyBorder="1" applyAlignment="1">
      <alignment horizontal="right" vertical="center"/>
    </xf>
    <xf numFmtId="166" fontId="18" fillId="0" borderId="3" xfId="0" applyNumberFormat="1" applyFont="1" applyBorder="1" applyAlignment="1">
      <alignment vertical="center"/>
    </xf>
    <xf numFmtId="0" fontId="20" fillId="7" borderId="21" xfId="0" applyFont="1" applyFill="1" applyBorder="1" applyAlignment="1">
      <alignment horizontal="center" vertical="center" wrapText="1"/>
    </xf>
    <xf numFmtId="49" fontId="20" fillId="7" borderId="22" xfId="0" applyNumberFormat="1" applyFont="1" applyFill="1" applyBorder="1" applyAlignment="1">
      <alignment horizontal="center" vertical="center" wrapText="1"/>
    </xf>
    <xf numFmtId="166" fontId="17" fillId="0" borderId="6" xfId="0" applyNumberFormat="1" applyFont="1" applyBorder="1" applyAlignment="1">
      <alignment vertical="center"/>
    </xf>
    <xf numFmtId="0" fontId="2" fillId="5" borderId="10" xfId="0" applyFont="1" applyFill="1" applyBorder="1" applyAlignment="1">
      <alignment horizontal="left" vertical="center"/>
    </xf>
    <xf numFmtId="166" fontId="17" fillId="5" borderId="10" xfId="0" applyNumberFormat="1" applyFont="1" applyFill="1" applyBorder="1" applyAlignment="1">
      <alignment vertical="center"/>
    </xf>
    <xf numFmtId="3" fontId="0" fillId="0" borderId="0" xfId="0" applyNumberFormat="1"/>
    <xf numFmtId="49" fontId="12" fillId="6" borderId="10" xfId="0" applyNumberFormat="1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9" fontId="12" fillId="3" borderId="10" xfId="0" applyNumberFormat="1" applyFont="1" applyFill="1" applyBorder="1" applyAlignment="1">
      <alignment horizontal="left" vertical="center"/>
    </xf>
    <xf numFmtId="49" fontId="12" fillId="6" borderId="10" xfId="0" applyNumberFormat="1" applyFont="1" applyFill="1" applyBorder="1" applyAlignment="1">
      <alignment horizontal="left" vertical="center"/>
    </xf>
    <xf numFmtId="49" fontId="1" fillId="2" borderId="7" xfId="0" applyNumberFormat="1" applyFont="1" applyFill="1" applyBorder="1" applyAlignment="1">
      <alignment horizontal="center" vertical="center" wrapText="1"/>
    </xf>
    <xf numFmtId="49" fontId="1" fillId="2" borderId="8" xfId="0" applyNumberFormat="1" applyFont="1" applyFill="1" applyBorder="1" applyAlignment="1">
      <alignment horizontal="center" vertical="center" wrapText="1"/>
    </xf>
    <xf numFmtId="0" fontId="8" fillId="2" borderId="24" xfId="0" applyFont="1" applyFill="1" applyBorder="1" applyAlignment="1">
      <alignment horizontal="center" vertical="center" wrapText="1"/>
    </xf>
    <xf numFmtId="0" fontId="21" fillId="4" borderId="10" xfId="0" applyFont="1" applyFill="1" applyBorder="1" applyAlignment="1">
      <alignment horizontal="center" vertical="center" wrapText="1"/>
    </xf>
    <xf numFmtId="0" fontId="21" fillId="4" borderId="24" xfId="0" applyFont="1" applyFill="1" applyBorder="1" applyAlignment="1">
      <alignment horizontal="center" vertical="center" wrapText="1"/>
    </xf>
    <xf numFmtId="3" fontId="2" fillId="0" borderId="15" xfId="0" applyNumberFormat="1" applyFont="1" applyBorder="1" applyAlignment="1">
      <alignment horizontal="right" vertical="center"/>
    </xf>
    <xf numFmtId="3" fontId="2" fillId="0" borderId="16" xfId="0" applyNumberFormat="1" applyFont="1" applyBorder="1" applyAlignment="1">
      <alignment horizontal="right" vertical="center"/>
    </xf>
    <xf numFmtId="3" fontId="2" fillId="0" borderId="17" xfId="0" applyNumberFormat="1" applyFont="1" applyBorder="1" applyAlignment="1">
      <alignment horizontal="right" vertical="center"/>
    </xf>
    <xf numFmtId="3" fontId="2" fillId="0" borderId="18" xfId="0" applyNumberFormat="1" applyFont="1" applyBorder="1" applyAlignment="1">
      <alignment horizontal="right" vertical="center"/>
    </xf>
    <xf numFmtId="3" fontId="2" fillId="0" borderId="19" xfId="0" applyNumberFormat="1" applyFont="1" applyBorder="1" applyAlignment="1">
      <alignment horizontal="right" vertical="center"/>
    </xf>
    <xf numFmtId="3" fontId="2" fillId="0" borderId="20" xfId="0" applyNumberFormat="1" applyFont="1" applyBorder="1" applyAlignment="1">
      <alignment horizontal="right" vertical="center"/>
    </xf>
    <xf numFmtId="3" fontId="21" fillId="0" borderId="23" xfId="0" applyNumberFormat="1" applyFont="1" applyBorder="1" applyAlignment="1">
      <alignment horizontal="right" vertical="center" wrapText="1"/>
    </xf>
    <xf numFmtId="49" fontId="12" fillId="3" borderId="25" xfId="0" applyNumberFormat="1" applyFont="1" applyFill="1" applyBorder="1" applyAlignment="1">
      <alignment horizontal="left" vertical="center"/>
    </xf>
    <xf numFmtId="49" fontId="12" fillId="6" borderId="25" xfId="0" applyNumberFormat="1" applyFont="1" applyFill="1" applyBorder="1" applyAlignment="1">
      <alignment horizontal="left" vertical="center"/>
    </xf>
    <xf numFmtId="3" fontId="21" fillId="0" borderId="26" xfId="0" applyNumberFormat="1" applyFont="1" applyBorder="1" applyAlignment="1">
      <alignment horizontal="right" vertical="center" wrapText="1"/>
    </xf>
    <xf numFmtId="3" fontId="12" fillId="3" borderId="23" xfId="0" applyNumberFormat="1" applyFont="1" applyFill="1" applyBorder="1" applyAlignment="1">
      <alignment horizontal="right" vertical="center"/>
    </xf>
    <xf numFmtId="0" fontId="22" fillId="8" borderId="23" xfId="0" applyFont="1" applyFill="1" applyBorder="1" applyAlignment="1">
      <alignment horizontal="right" vertical="center" wrapText="1"/>
    </xf>
    <xf numFmtId="3" fontId="12" fillId="6" borderId="23" xfId="0" applyNumberFormat="1" applyFont="1" applyFill="1" applyBorder="1" applyAlignment="1">
      <alignment horizontal="right" vertical="center"/>
    </xf>
    <xf numFmtId="3" fontId="22" fillId="6" borderId="23" xfId="0" applyNumberFormat="1" applyFont="1" applyFill="1" applyBorder="1" applyAlignment="1">
      <alignment horizontal="right" vertical="center" wrapText="1"/>
    </xf>
    <xf numFmtId="166" fontId="12" fillId="6" borderId="23" xfId="1" applyNumberFormat="1" applyFont="1" applyFill="1" applyBorder="1" applyAlignment="1">
      <alignment horizontal="right" vertical="center"/>
    </xf>
    <xf numFmtId="0" fontId="22" fillId="6" borderId="23" xfId="0" applyFont="1" applyFill="1" applyBorder="1" applyAlignment="1">
      <alignment horizontal="right" vertical="center" wrapText="1"/>
    </xf>
    <xf numFmtId="0" fontId="15" fillId="0" borderId="0" xfId="0" applyFont="1"/>
    <xf numFmtId="49" fontId="17" fillId="0" borderId="23" xfId="0" applyNumberFormat="1" applyFont="1" applyBorder="1" applyAlignment="1">
      <alignment horizontal="center" vertical="center"/>
    </xf>
    <xf numFmtId="0" fontId="17" fillId="0" borderId="23" xfId="0" quotePrefix="1" applyNumberFormat="1" applyFont="1" applyBorder="1"/>
    <xf numFmtId="37" fontId="17" fillId="0" borderId="23" xfId="0" applyNumberFormat="1" applyFont="1" applyBorder="1"/>
    <xf numFmtId="0" fontId="17" fillId="0" borderId="23" xfId="0" applyFont="1" applyBorder="1" applyAlignment="1">
      <alignment horizontal="left" vertical="center"/>
    </xf>
    <xf numFmtId="49" fontId="17" fillId="0" borderId="23" xfId="0" applyNumberFormat="1" applyFont="1" applyBorder="1" applyAlignment="1">
      <alignment horizontal="right" vertical="center"/>
    </xf>
    <xf numFmtId="0" fontId="17" fillId="0" borderId="23" xfId="0" quotePrefix="1" applyNumberFormat="1" applyFont="1" applyBorder="1" applyAlignment="1">
      <alignment horizontal="right" vertical="center"/>
    </xf>
    <xf numFmtId="49" fontId="17" fillId="0" borderId="26" xfId="0" applyNumberFormat="1" applyFont="1" applyBorder="1" applyAlignment="1">
      <alignment horizontal="center" vertical="center"/>
    </xf>
    <xf numFmtId="0" fontId="17" fillId="0" borderId="26" xfId="0" quotePrefix="1" applyNumberFormat="1" applyFont="1" applyBorder="1" applyAlignment="1">
      <alignment horizontal="right" vertical="center"/>
    </xf>
    <xf numFmtId="0" fontId="17" fillId="0" borderId="26" xfId="0" quotePrefix="1" applyNumberFormat="1" applyFont="1" applyBorder="1"/>
    <xf numFmtId="0" fontId="0" fillId="0" borderId="10" xfId="0" applyBorder="1" applyAlignment="1">
      <alignment horizontal="left" vertical="center"/>
    </xf>
    <xf numFmtId="3" fontId="18" fillId="6" borderId="10" xfId="0" applyNumberFormat="1" applyFont="1" applyFill="1" applyBorder="1" applyAlignment="1">
      <alignment horizontal="right" vertical="center"/>
    </xf>
    <xf numFmtId="166" fontId="12" fillId="6" borderId="10" xfId="0" applyNumberFormat="1" applyFont="1" applyFill="1" applyBorder="1" applyAlignment="1">
      <alignment horizontal="right" vertical="center"/>
    </xf>
    <xf numFmtId="3" fontId="17" fillId="0" borderId="0" xfId="0" applyNumberFormat="1" applyFont="1" applyAlignment="1">
      <alignment horizontal="right" vertical="center"/>
    </xf>
  </cellXfs>
  <cellStyles count="3">
    <cellStyle name="Normalno" xfId="0" builtinId="0"/>
    <cellStyle name="Normalno 2" xfId="2"/>
    <cellStyle name="Postotak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273767495300502"/>
          <c:y val="7.6555011104830137E-2"/>
          <c:w val="0.64605466139692358"/>
          <c:h val="0.7153707459391686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'Grafikon 1'!$A$8</c:f>
              <c:strCache>
                <c:ptCount val="1"/>
                <c:pt idx="0">
                  <c:v>Područje djelatnosti N</c:v>
                </c:pt>
              </c:strCache>
            </c:strRef>
          </c:tx>
          <c:invertIfNegative val="0"/>
          <c:dLbls>
            <c:txPr>
              <a:bodyPr/>
              <a:lstStyle/>
              <a:p>
                <a:pPr>
                  <a:defRPr>
                    <a:solidFill>
                      <a:schemeClr val="tx2">
                        <a:lumMod val="75000"/>
                      </a:schemeClr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'Grafikon 1'!$B$6:$C$7</c:f>
              <c:multiLvlStrCache>
                <c:ptCount val="2"/>
                <c:lvl>
                  <c:pt idx="0">
                    <c:v>2016</c:v>
                  </c:pt>
                  <c:pt idx="1">
                    <c:v>2017</c:v>
                  </c:pt>
                </c:lvl>
                <c:lvl>
                  <c:pt idx="0">
                    <c:v>Konsolidirani financijski rezultat</c:v>
                  </c:pt>
                </c:lvl>
              </c:multiLvlStrCache>
            </c:multiLvlStrRef>
          </c:cat>
          <c:val>
            <c:numRef>
              <c:f>'Grafikon 1'!$B$8:$C$8</c:f>
              <c:numCache>
                <c:formatCode>#,##0</c:formatCode>
                <c:ptCount val="2"/>
                <c:pt idx="0">
                  <c:v>264719</c:v>
                </c:pt>
                <c:pt idx="1">
                  <c:v>399501.11300000001</c:v>
                </c:pt>
              </c:numCache>
            </c:numRef>
          </c:val>
        </c:ser>
        <c:ser>
          <c:idx val="1"/>
          <c:order val="1"/>
          <c:tx>
            <c:strRef>
              <c:f>'Grafikon 1'!$A$9</c:f>
              <c:strCache>
                <c:ptCount val="1"/>
                <c:pt idx="0">
                  <c:v>Odjeljak djelatnisti 80</c:v>
                </c:pt>
              </c:strCache>
            </c:strRef>
          </c:tx>
          <c:invertIfNegative val="0"/>
          <c:dLbls>
            <c:txPr>
              <a:bodyPr/>
              <a:lstStyle/>
              <a:p>
                <a:pPr>
                  <a:defRPr>
                    <a:solidFill>
                      <a:schemeClr val="tx2">
                        <a:lumMod val="75000"/>
                      </a:schemeClr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'Grafikon 1'!$B$6:$C$7</c:f>
              <c:multiLvlStrCache>
                <c:ptCount val="2"/>
                <c:lvl>
                  <c:pt idx="0">
                    <c:v>2016</c:v>
                  </c:pt>
                  <c:pt idx="1">
                    <c:v>2017</c:v>
                  </c:pt>
                </c:lvl>
                <c:lvl>
                  <c:pt idx="0">
                    <c:v>Konsolidirani financijski rezultat</c:v>
                  </c:pt>
                </c:lvl>
              </c:multiLvlStrCache>
            </c:multiLvlStrRef>
          </c:cat>
          <c:val>
            <c:numRef>
              <c:f>'Grafikon 1'!$B$9:$C$9</c:f>
              <c:numCache>
                <c:formatCode>#,##0</c:formatCode>
                <c:ptCount val="2"/>
                <c:pt idx="0">
                  <c:v>80687</c:v>
                </c:pt>
                <c:pt idx="1">
                  <c:v>74148.637000000002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1074304"/>
        <c:axId val="88751424"/>
      </c:barChart>
      <c:catAx>
        <c:axId val="111074304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r-Latn-RS"/>
          </a:p>
        </c:txPr>
        <c:crossAx val="88751424"/>
        <c:crosses val="autoZero"/>
        <c:auto val="1"/>
        <c:lblAlgn val="ctr"/>
        <c:lblOffset val="100"/>
        <c:noMultiLvlLbl val="0"/>
      </c:catAx>
      <c:valAx>
        <c:axId val="88751424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r-Latn-RS"/>
          </a:p>
        </c:txPr>
        <c:crossAx val="111074304"/>
        <c:crosses val="autoZero"/>
        <c:crossBetween val="between"/>
      </c:valAx>
      <c:spPr>
        <a:gradFill>
          <a:gsLst>
            <a:gs pos="0">
              <a:schemeClr val="accent1">
                <a:tint val="66000"/>
                <a:satMod val="160000"/>
              </a:schemeClr>
            </a:gs>
            <a:gs pos="50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5400000" scaled="0"/>
        </a:gradFill>
      </c:spPr>
    </c:plotArea>
    <c:legend>
      <c:legendPos val="r"/>
      <c:layout/>
      <c:overlay val="0"/>
      <c:txPr>
        <a:bodyPr/>
        <a:lstStyle/>
        <a:p>
          <a:pPr>
            <a:defRPr>
              <a:solidFill>
                <a:schemeClr val="tx2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defRPr>
          </a:pPr>
          <a:endParaRPr lang="sr-Latn-RS"/>
        </a:p>
      </c:txPr>
    </c:legend>
    <c:plotVisOnly val="1"/>
    <c:dispBlanksAs val="gap"/>
    <c:showDLblsOverMax val="0"/>
  </c:chart>
  <c:spPr>
    <a:gradFill>
      <a:gsLst>
        <a:gs pos="0">
          <a:schemeClr val="accent1">
            <a:tint val="66000"/>
            <a:satMod val="160000"/>
          </a:schemeClr>
        </a:gs>
        <a:gs pos="50000">
          <a:schemeClr val="accent1">
            <a:tint val="44500"/>
            <a:satMod val="160000"/>
          </a:schemeClr>
        </a:gs>
        <a:gs pos="100000">
          <a:schemeClr val="accent1">
            <a:tint val="23500"/>
            <a:satMod val="160000"/>
          </a:schemeClr>
        </a:gs>
      </a:gsLst>
      <a:lin ang="5400000" scaled="0"/>
    </a:gradFill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0</xdr:row>
      <xdr:rowOff>114300</xdr:rowOff>
    </xdr:from>
    <xdr:to>
      <xdr:col>0</xdr:col>
      <xdr:colOff>1190625</xdr:colOff>
      <xdr:row>1</xdr:row>
      <xdr:rowOff>95250</xdr:rowOff>
    </xdr:to>
    <xdr:pic>
      <xdr:nvPicPr>
        <xdr:cNvPr id="2" name="Slika 1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114300"/>
          <a:ext cx="10858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0</xdr:row>
      <xdr:rowOff>114300</xdr:rowOff>
    </xdr:from>
    <xdr:to>
      <xdr:col>0</xdr:col>
      <xdr:colOff>1200150</xdr:colOff>
      <xdr:row>1</xdr:row>
      <xdr:rowOff>142875</xdr:rowOff>
    </xdr:to>
    <xdr:pic>
      <xdr:nvPicPr>
        <xdr:cNvPr id="2" name="Slika 1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14300"/>
          <a:ext cx="10858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28575</xdr:colOff>
      <xdr:row>6</xdr:row>
      <xdr:rowOff>23811</xdr:rowOff>
    </xdr:from>
    <xdr:to>
      <xdr:col>15</xdr:col>
      <xdr:colOff>447674</xdr:colOff>
      <xdr:row>20</xdr:row>
      <xdr:rowOff>28574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0</xdr:row>
      <xdr:rowOff>85725</xdr:rowOff>
    </xdr:from>
    <xdr:to>
      <xdr:col>0</xdr:col>
      <xdr:colOff>1343025</xdr:colOff>
      <xdr:row>1</xdr:row>
      <xdr:rowOff>114300</xdr:rowOff>
    </xdr:to>
    <xdr:pic>
      <xdr:nvPicPr>
        <xdr:cNvPr id="2" name="Slika 1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85725"/>
          <a:ext cx="10858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0</xdr:row>
      <xdr:rowOff>95250</xdr:rowOff>
    </xdr:from>
    <xdr:to>
      <xdr:col>2</xdr:col>
      <xdr:colOff>152400</xdr:colOff>
      <xdr:row>1</xdr:row>
      <xdr:rowOff>76200</xdr:rowOff>
    </xdr:to>
    <xdr:pic>
      <xdr:nvPicPr>
        <xdr:cNvPr id="3" name="Slika 1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0"/>
          <a:ext cx="10858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95250</xdr:rowOff>
    </xdr:from>
    <xdr:to>
      <xdr:col>0</xdr:col>
      <xdr:colOff>1162050</xdr:colOff>
      <xdr:row>1</xdr:row>
      <xdr:rowOff>128155</xdr:rowOff>
    </xdr:to>
    <xdr:pic>
      <xdr:nvPicPr>
        <xdr:cNvPr id="3" name="Slika 2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95250"/>
          <a:ext cx="1085850" cy="223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85725</xdr:rowOff>
    </xdr:from>
    <xdr:to>
      <xdr:col>1</xdr:col>
      <xdr:colOff>476250</xdr:colOff>
      <xdr:row>1</xdr:row>
      <xdr:rowOff>118630</xdr:rowOff>
    </xdr:to>
    <xdr:pic>
      <xdr:nvPicPr>
        <xdr:cNvPr id="3" name="Slika 2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5725"/>
          <a:ext cx="1085850" cy="223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zoomScale="110" zoomScaleNormal="110" workbookViewId="0">
      <selection activeCell="J13" sqref="J13"/>
    </sheetView>
  </sheetViews>
  <sheetFormatPr defaultRowHeight="15" x14ac:dyDescent="0.25"/>
  <cols>
    <col min="1" max="1" width="60.7109375" customWidth="1"/>
    <col min="2" max="2" width="10.7109375" customWidth="1"/>
    <col min="3" max="3" width="8.7109375" customWidth="1"/>
    <col min="4" max="4" width="10.7109375" customWidth="1"/>
    <col min="5" max="5" width="8.7109375" customWidth="1"/>
    <col min="6" max="6" width="10.7109375" customWidth="1"/>
    <col min="7" max="7" width="8.7109375" customWidth="1"/>
    <col min="8" max="8" width="10.7109375" customWidth="1"/>
    <col min="9" max="9" width="8.7109375" customWidth="1"/>
  </cols>
  <sheetData>
    <row r="1" spans="1:11" ht="18.75" x14ac:dyDescent="0.3">
      <c r="A1" s="1"/>
    </row>
    <row r="2" spans="1:11" x14ac:dyDescent="0.25">
      <c r="A2" s="2"/>
    </row>
    <row r="3" spans="1:11" x14ac:dyDescent="0.25">
      <c r="A3" s="91" t="s">
        <v>77</v>
      </c>
      <c r="B3" s="53"/>
      <c r="C3" s="51"/>
      <c r="D3" s="53"/>
      <c r="E3" s="53"/>
      <c r="F3" s="53"/>
      <c r="G3" s="53"/>
      <c r="H3" s="53"/>
      <c r="I3" s="53"/>
      <c r="J3" s="53"/>
      <c r="K3" s="53"/>
    </row>
    <row r="4" spans="1:11" ht="36" customHeight="1" x14ac:dyDescent="0.25">
      <c r="A4" s="64" t="s">
        <v>0</v>
      </c>
      <c r="B4" s="64" t="s">
        <v>34</v>
      </c>
      <c r="C4" s="64"/>
      <c r="D4" s="64" t="s">
        <v>35</v>
      </c>
      <c r="E4" s="64"/>
      <c r="F4" s="64" t="s">
        <v>36</v>
      </c>
      <c r="G4" s="64"/>
      <c r="H4" s="64" t="s">
        <v>37</v>
      </c>
      <c r="I4" s="64"/>
    </row>
    <row r="5" spans="1:11" x14ac:dyDescent="0.25">
      <c r="A5" s="64"/>
      <c r="B5" s="29" t="s">
        <v>32</v>
      </c>
      <c r="C5" s="29" t="s">
        <v>1</v>
      </c>
      <c r="D5" s="10" t="s">
        <v>32</v>
      </c>
      <c r="E5" s="10" t="s">
        <v>1</v>
      </c>
      <c r="F5" s="10" t="s">
        <v>32</v>
      </c>
      <c r="G5" s="10" t="s">
        <v>1</v>
      </c>
      <c r="H5" s="10" t="s">
        <v>32</v>
      </c>
      <c r="I5" s="10" t="s">
        <v>1</v>
      </c>
    </row>
    <row r="6" spans="1:11" x14ac:dyDescent="0.25">
      <c r="A6" s="27" t="s">
        <v>2</v>
      </c>
      <c r="B6" s="24">
        <v>170</v>
      </c>
      <c r="C6" s="25" t="s">
        <v>17</v>
      </c>
      <c r="D6" s="28">
        <v>130</v>
      </c>
      <c r="E6" s="26" t="s">
        <v>17</v>
      </c>
      <c r="F6" s="9">
        <v>27</v>
      </c>
      <c r="G6" s="26" t="s">
        <v>17</v>
      </c>
      <c r="H6" s="9">
        <v>13</v>
      </c>
      <c r="I6" s="26" t="s">
        <v>17</v>
      </c>
    </row>
    <row r="7" spans="1:11" x14ac:dyDescent="0.25">
      <c r="A7" s="27" t="s">
        <v>3</v>
      </c>
      <c r="B7" s="24">
        <v>123</v>
      </c>
      <c r="C7" s="25">
        <v>101.65289256198346</v>
      </c>
      <c r="D7" s="28">
        <v>92</v>
      </c>
      <c r="E7" s="26">
        <v>97.872340425531917</v>
      </c>
      <c r="F7" s="9">
        <v>22</v>
      </c>
      <c r="G7" s="26">
        <v>110.00000000000001</v>
      </c>
      <c r="H7" s="9">
        <v>9</v>
      </c>
      <c r="I7" s="26">
        <v>128.57142857142858</v>
      </c>
    </row>
    <row r="8" spans="1:11" x14ac:dyDescent="0.25">
      <c r="A8" s="27" t="s">
        <v>4</v>
      </c>
      <c r="B8" s="24">
        <v>47</v>
      </c>
      <c r="C8" s="25">
        <v>123.68421052631579</v>
      </c>
      <c r="D8" s="28">
        <v>38</v>
      </c>
      <c r="E8" s="26">
        <v>131.0344827586207</v>
      </c>
      <c r="F8" s="9">
        <v>5</v>
      </c>
      <c r="G8" s="26">
        <v>100</v>
      </c>
      <c r="H8" s="9">
        <v>4</v>
      </c>
      <c r="I8" s="26">
        <v>100</v>
      </c>
    </row>
    <row r="9" spans="1:11" x14ac:dyDescent="0.25">
      <c r="A9" s="27" t="s">
        <v>5</v>
      </c>
      <c r="B9" s="24">
        <v>12584</v>
      </c>
      <c r="C9" s="25">
        <v>101.02761721258831</v>
      </c>
      <c r="D9" s="28">
        <v>12453</v>
      </c>
      <c r="E9" s="26">
        <v>101.01395197923426</v>
      </c>
      <c r="F9" s="9">
        <v>118</v>
      </c>
      <c r="G9" s="26">
        <v>102.60869565217392</v>
      </c>
      <c r="H9" s="9">
        <v>13</v>
      </c>
      <c r="I9" s="26">
        <v>100</v>
      </c>
    </row>
    <row r="10" spans="1:11" x14ac:dyDescent="0.25">
      <c r="A10" s="27" t="s">
        <v>6</v>
      </c>
      <c r="B10" s="24">
        <v>1327370.719</v>
      </c>
      <c r="C10" s="25">
        <v>101.83081427999869</v>
      </c>
      <c r="D10" s="28">
        <v>1261732.28</v>
      </c>
      <c r="E10" s="26">
        <v>101.48273460906998</v>
      </c>
      <c r="F10" s="9">
        <v>61321.622000000003</v>
      </c>
      <c r="G10" s="26">
        <v>107.57917899714191</v>
      </c>
      <c r="H10" s="9">
        <v>4316.817</v>
      </c>
      <c r="I10" s="26">
        <v>134.60259681461315</v>
      </c>
    </row>
    <row r="11" spans="1:11" x14ac:dyDescent="0.25">
      <c r="A11" s="27" t="s">
        <v>7</v>
      </c>
      <c r="B11" s="24">
        <v>1234532.7379999999</v>
      </c>
      <c r="C11" s="25">
        <v>102.51990550348546</v>
      </c>
      <c r="D11" s="28">
        <v>1179372.851</v>
      </c>
      <c r="E11" s="26">
        <v>102.34750958695153</v>
      </c>
      <c r="F11" s="9">
        <v>51574.932000000001</v>
      </c>
      <c r="G11" s="26">
        <v>105.84192369340306</v>
      </c>
      <c r="H11" s="9">
        <v>3584.9549999999999</v>
      </c>
      <c r="I11" s="26">
        <v>114.24024978298861</v>
      </c>
    </row>
    <row r="12" spans="1:11" x14ac:dyDescent="0.25">
      <c r="A12" s="27" t="s">
        <v>8</v>
      </c>
      <c r="B12" s="24">
        <v>108009.452</v>
      </c>
      <c r="C12" s="25">
        <v>105.264182130238</v>
      </c>
      <c r="D12" s="28">
        <v>97164.815000000002</v>
      </c>
      <c r="E12" s="26">
        <v>103.30802351933666</v>
      </c>
      <c r="F12" s="9">
        <v>9946.5480000000007</v>
      </c>
      <c r="G12" s="26">
        <v>119.58544393740253</v>
      </c>
      <c r="H12" s="9">
        <v>898.08900000000006</v>
      </c>
      <c r="I12" s="26">
        <v>379.01407024148148</v>
      </c>
    </row>
    <row r="13" spans="1:11" x14ac:dyDescent="0.25">
      <c r="A13" s="27" t="s">
        <v>9</v>
      </c>
      <c r="B13" s="24">
        <v>15171.471</v>
      </c>
      <c r="C13" s="25">
        <v>461.08778205457452</v>
      </c>
      <c r="D13" s="28">
        <v>14805.386</v>
      </c>
      <c r="E13" s="26">
        <v>481.00559875269937</v>
      </c>
      <c r="F13" s="9">
        <v>199.858</v>
      </c>
      <c r="G13" s="26">
        <v>450.10021845370812</v>
      </c>
      <c r="H13" s="9">
        <v>166.227</v>
      </c>
      <c r="I13" s="26">
        <v>98.971152987407336</v>
      </c>
    </row>
    <row r="14" spans="1:11" x14ac:dyDescent="0.25">
      <c r="A14" s="27" t="s">
        <v>10</v>
      </c>
      <c r="B14" s="24">
        <v>18689.344000000001</v>
      </c>
      <c r="C14" s="25">
        <v>90.349096702113215</v>
      </c>
      <c r="D14" s="28">
        <v>16870.856</v>
      </c>
      <c r="E14" s="26">
        <v>89.326671500757556</v>
      </c>
      <c r="F14" s="9">
        <v>1694.3430000000001</v>
      </c>
      <c r="G14" s="26">
        <v>98.207354091038454</v>
      </c>
      <c r="H14" s="9">
        <v>124.145</v>
      </c>
      <c r="I14" s="26">
        <v>168.36644741303314</v>
      </c>
    </row>
    <row r="15" spans="1:11" x14ac:dyDescent="0.25">
      <c r="A15" s="27" t="s">
        <v>11</v>
      </c>
      <c r="B15" s="24">
        <v>89356.942999999999</v>
      </c>
      <c r="C15" s="25">
        <v>108.97964584257333</v>
      </c>
      <c r="D15" s="28">
        <v>80330.793999999994</v>
      </c>
      <c r="E15" s="26">
        <v>106.76793850440183</v>
      </c>
      <c r="F15" s="9">
        <v>8252.2049999999999</v>
      </c>
      <c r="G15" s="26">
        <v>125.18034426166594</v>
      </c>
      <c r="H15" s="9">
        <v>773.94399999999996</v>
      </c>
      <c r="I15" s="26">
        <v>474.1751879376788</v>
      </c>
    </row>
    <row r="16" spans="1:11" x14ac:dyDescent="0.25">
      <c r="A16" s="27" t="s">
        <v>12</v>
      </c>
      <c r="B16" s="24">
        <v>15208.306</v>
      </c>
      <c r="C16" s="25">
        <v>452.32620009916002</v>
      </c>
      <c r="D16" s="28">
        <v>14842.221</v>
      </c>
      <c r="E16" s="26">
        <v>471.19882154427853</v>
      </c>
      <c r="F16" s="9">
        <v>199.858</v>
      </c>
      <c r="G16" s="26">
        <v>450.10021845370812</v>
      </c>
      <c r="H16" s="9">
        <v>166.227</v>
      </c>
      <c r="I16" s="26">
        <v>98.971152987407336</v>
      </c>
    </row>
    <row r="17" spans="1:9" x14ac:dyDescent="0.25">
      <c r="A17" s="30" t="s">
        <v>30</v>
      </c>
      <c r="B17" s="31">
        <v>74148.637000000002</v>
      </c>
      <c r="C17" s="32">
        <v>94.298399066078957</v>
      </c>
      <c r="D17" s="33">
        <v>65488.572999999997</v>
      </c>
      <c r="E17" s="34">
        <v>90.844308812959724</v>
      </c>
      <c r="F17" s="35">
        <v>8052.3469999999998</v>
      </c>
      <c r="G17" s="34">
        <v>122.97696190352558</v>
      </c>
      <c r="H17" s="35">
        <v>607.71699999999998</v>
      </c>
      <c r="I17" s="34" t="s">
        <v>17</v>
      </c>
    </row>
    <row r="18" spans="1:9" x14ac:dyDescent="0.25">
      <c r="A18" s="27" t="s">
        <v>13</v>
      </c>
      <c r="B18" s="24">
        <v>3317.9894376456873</v>
      </c>
      <c r="C18" s="25">
        <v>97.201941705232557</v>
      </c>
      <c r="D18" s="28">
        <v>3301.548187852994</v>
      </c>
      <c r="E18" s="26">
        <v>97.120995314944196</v>
      </c>
      <c r="F18" s="9">
        <v>4998.1920903954806</v>
      </c>
      <c r="G18" s="26">
        <v>101.5450004820828</v>
      </c>
      <c r="H18" s="9">
        <v>3816.3717948717949</v>
      </c>
      <c r="I18" s="26">
        <v>111.47886625060153</v>
      </c>
    </row>
    <row r="19" spans="1:9" x14ac:dyDescent="0.25">
      <c r="A19" s="27" t="s">
        <v>14</v>
      </c>
      <c r="B19" s="24">
        <v>9941.0049999999992</v>
      </c>
      <c r="C19" s="25">
        <v>69.961154371838035</v>
      </c>
      <c r="D19" s="28">
        <v>8682.7420000000002</v>
      </c>
      <c r="E19" s="26">
        <v>67.691383916351768</v>
      </c>
      <c r="F19" s="9">
        <v>911.46299999999997</v>
      </c>
      <c r="G19" s="26">
        <v>86.976224897299005</v>
      </c>
      <c r="H19" s="9">
        <v>346.8</v>
      </c>
      <c r="I19" s="26">
        <v>103.70100142633731</v>
      </c>
    </row>
    <row r="20" spans="1:9" x14ac:dyDescent="0.25">
      <c r="A20" s="27" t="s">
        <v>15</v>
      </c>
      <c r="B20" s="24">
        <v>38189.468999999997</v>
      </c>
      <c r="C20" s="25">
        <v>149.94260169225868</v>
      </c>
      <c r="D20" s="28">
        <v>31762.62</v>
      </c>
      <c r="E20" s="26">
        <v>185.75371334963691</v>
      </c>
      <c r="F20" s="9">
        <v>6373.5640000000003</v>
      </c>
      <c r="G20" s="26">
        <v>76.634406031903453</v>
      </c>
      <c r="H20" s="9">
        <v>53.284999999999997</v>
      </c>
      <c r="I20" s="26">
        <v>100.1052058088636</v>
      </c>
    </row>
    <row r="21" spans="1:9" x14ac:dyDescent="0.25">
      <c r="A21" s="27" t="s">
        <v>16</v>
      </c>
      <c r="B21" s="24">
        <v>11566.215</v>
      </c>
      <c r="C21" s="25">
        <v>49.199129541248126</v>
      </c>
      <c r="D21" s="28">
        <v>11488.272000000001</v>
      </c>
      <c r="E21" s="26">
        <v>49.205498635680506</v>
      </c>
      <c r="F21" s="9">
        <v>77.942999999999998</v>
      </c>
      <c r="G21" s="26">
        <v>48.278062014543558</v>
      </c>
      <c r="H21" s="9">
        <v>0</v>
      </c>
      <c r="I21" s="26" t="s">
        <v>17</v>
      </c>
    </row>
    <row r="22" spans="1:9" x14ac:dyDescent="0.25">
      <c r="A22" s="5" t="s">
        <v>33</v>
      </c>
    </row>
  </sheetData>
  <mergeCells count="5">
    <mergeCell ref="H4:I4"/>
    <mergeCell ref="A4:A5"/>
    <mergeCell ref="B4:C4"/>
    <mergeCell ref="D4:E4"/>
    <mergeCell ref="F4:G4"/>
  </mergeCells>
  <pageMargins left="0.7" right="0.7" top="0.75" bottom="0.75" header="0.3" footer="0.3"/>
  <pageSetup paperSize="9" orientation="portrait" horizontalDpi="4294967294" verticalDpi="4294967294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C12"/>
  <sheetViews>
    <sheetView zoomScale="110" zoomScaleNormal="110" workbookViewId="0">
      <selection activeCell="A19" sqref="A19"/>
    </sheetView>
  </sheetViews>
  <sheetFormatPr defaultRowHeight="15" x14ac:dyDescent="0.25"/>
  <cols>
    <col min="1" max="1" width="55.140625" bestFit="1" customWidth="1"/>
    <col min="2" max="2" width="13.140625" bestFit="1" customWidth="1"/>
    <col min="4" max="4" width="15.42578125" bestFit="1" customWidth="1"/>
  </cols>
  <sheetData>
    <row r="4" spans="1:3" x14ac:dyDescent="0.25">
      <c r="A4" s="4" t="s">
        <v>60</v>
      </c>
    </row>
    <row r="5" spans="1:3" s="18" customFormat="1" x14ac:dyDescent="0.25">
      <c r="A5" s="4"/>
    </row>
    <row r="6" spans="1:3" ht="33.75" customHeight="1" x14ac:dyDescent="0.25">
      <c r="A6" s="17"/>
      <c r="B6" s="70" t="s">
        <v>62</v>
      </c>
      <c r="C6" s="71"/>
    </row>
    <row r="7" spans="1:3" x14ac:dyDescent="0.25">
      <c r="A7" s="17"/>
      <c r="B7" s="10" t="s">
        <v>61</v>
      </c>
      <c r="C7" s="10">
        <v>2017</v>
      </c>
    </row>
    <row r="8" spans="1:3" x14ac:dyDescent="0.25">
      <c r="A8" s="8" t="s">
        <v>63</v>
      </c>
      <c r="B8" s="9">
        <v>264719</v>
      </c>
      <c r="C8" s="9">
        <v>399501.11300000001</v>
      </c>
    </row>
    <row r="9" spans="1:3" x14ac:dyDescent="0.25">
      <c r="A9" s="8" t="s">
        <v>64</v>
      </c>
      <c r="B9" s="9">
        <v>80687</v>
      </c>
      <c r="C9" s="9">
        <v>74148.637000000002</v>
      </c>
    </row>
    <row r="10" spans="1:3" x14ac:dyDescent="0.25">
      <c r="A10" s="5" t="s">
        <v>33</v>
      </c>
    </row>
    <row r="12" spans="1:3" x14ac:dyDescent="0.25">
      <c r="C12" s="11"/>
    </row>
  </sheetData>
  <mergeCells count="1">
    <mergeCell ref="B6:C6"/>
  </mergeCells>
  <pageMargins left="0.7" right="0.7" top="0.75" bottom="0.75" header="0.3" footer="0.3"/>
  <pageSetup paperSize="9" orientation="portrait" horizontalDpi="4294967294" verticalDpi="4294967294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15"/>
  <sheetViews>
    <sheetView zoomScale="110" zoomScaleNormal="110" workbookViewId="0">
      <selection activeCell="A22" sqref="A22"/>
    </sheetView>
  </sheetViews>
  <sheetFormatPr defaultRowHeight="15" x14ac:dyDescent="0.25"/>
  <cols>
    <col min="1" max="1" width="39.42578125" bestFit="1" customWidth="1"/>
    <col min="3" max="3" width="8.7109375" customWidth="1"/>
    <col min="5" max="5" width="8.7109375" customWidth="1"/>
    <col min="7" max="7" width="8.7109375" customWidth="1"/>
    <col min="9" max="9" width="8.7109375" customWidth="1"/>
    <col min="11" max="11" width="8.7109375" customWidth="1"/>
  </cols>
  <sheetData>
    <row r="3" spans="1:11" x14ac:dyDescent="0.25">
      <c r="A3" s="51" t="s">
        <v>92</v>
      </c>
    </row>
    <row r="4" spans="1:11" ht="21.75" customHeight="1" x14ac:dyDescent="0.25">
      <c r="A4" s="67" t="s">
        <v>47</v>
      </c>
      <c r="B4" s="67" t="s">
        <v>48</v>
      </c>
      <c r="C4" s="67"/>
      <c r="D4" s="65" t="s">
        <v>49</v>
      </c>
      <c r="E4" s="66"/>
      <c r="F4" s="65" t="s">
        <v>50</v>
      </c>
      <c r="G4" s="66"/>
      <c r="H4" s="65" t="s">
        <v>51</v>
      </c>
      <c r="I4" s="66"/>
      <c r="J4" s="65" t="s">
        <v>52</v>
      </c>
      <c r="K4" s="66"/>
    </row>
    <row r="5" spans="1:11" x14ac:dyDescent="0.25">
      <c r="A5" s="67"/>
      <c r="B5" s="19" t="s">
        <v>32</v>
      </c>
      <c r="C5" s="19" t="s">
        <v>1</v>
      </c>
      <c r="D5" s="19" t="s">
        <v>32</v>
      </c>
      <c r="E5" s="19" t="s">
        <v>1</v>
      </c>
      <c r="F5" s="19" t="s">
        <v>32</v>
      </c>
      <c r="G5" s="19" t="s">
        <v>1</v>
      </c>
      <c r="H5" s="19" t="s">
        <v>32</v>
      </c>
      <c r="I5" s="19" t="s">
        <v>1</v>
      </c>
      <c r="J5" s="23" t="s">
        <v>32</v>
      </c>
      <c r="K5" s="23" t="s">
        <v>1</v>
      </c>
    </row>
    <row r="6" spans="1:11" x14ac:dyDescent="0.25">
      <c r="A6" s="13" t="s">
        <v>2</v>
      </c>
      <c r="B6" s="20">
        <v>2</v>
      </c>
      <c r="C6" s="21"/>
      <c r="D6" s="20">
        <v>166</v>
      </c>
      <c r="E6" s="21" t="s">
        <v>17</v>
      </c>
      <c r="F6" s="20">
        <v>1</v>
      </c>
      <c r="G6" s="21" t="s">
        <v>17</v>
      </c>
      <c r="H6" s="20">
        <v>1</v>
      </c>
      <c r="I6" s="22"/>
      <c r="J6" s="24">
        <f>B6+D6+F6+H6</f>
        <v>170</v>
      </c>
      <c r="K6" s="25" t="s">
        <v>17</v>
      </c>
    </row>
    <row r="7" spans="1:11" x14ac:dyDescent="0.25">
      <c r="A7" s="13" t="s">
        <v>5</v>
      </c>
      <c r="B7" s="20">
        <v>879</v>
      </c>
      <c r="C7" s="21">
        <v>81.919850885368135</v>
      </c>
      <c r="D7" s="20">
        <v>11660</v>
      </c>
      <c r="E7" s="21">
        <v>102.85815102328864</v>
      </c>
      <c r="F7" s="20">
        <v>6</v>
      </c>
      <c r="G7" s="21">
        <v>60</v>
      </c>
      <c r="H7" s="20">
        <v>39</v>
      </c>
      <c r="I7" s="22">
        <v>105.40540540540539</v>
      </c>
      <c r="J7" s="24">
        <f t="shared" ref="J7:J11" si="0">B7+D7+F7+H7</f>
        <v>12584</v>
      </c>
      <c r="K7" s="25">
        <v>101.02761721258831</v>
      </c>
    </row>
    <row r="8" spans="1:11" x14ac:dyDescent="0.25">
      <c r="A8" s="13" t="s">
        <v>6</v>
      </c>
      <c r="B8" s="20">
        <v>77661.345000000001</v>
      </c>
      <c r="C8" s="21">
        <v>81.982930047677115</v>
      </c>
      <c r="D8" s="20">
        <v>1245369.8570000001</v>
      </c>
      <c r="E8" s="21">
        <v>103.37668782963365</v>
      </c>
      <c r="F8" s="20">
        <v>950.51</v>
      </c>
      <c r="G8" s="21">
        <v>99.969709654416604</v>
      </c>
      <c r="H8" s="20">
        <v>3389.0070000000001</v>
      </c>
      <c r="I8" s="22">
        <v>108.09281482485586</v>
      </c>
      <c r="J8" s="24">
        <f t="shared" si="0"/>
        <v>1327370.719</v>
      </c>
      <c r="K8" s="25">
        <v>101.83081427999869</v>
      </c>
    </row>
    <row r="9" spans="1:11" x14ac:dyDescent="0.25">
      <c r="A9" s="13" t="s">
        <v>7</v>
      </c>
      <c r="B9" s="20">
        <v>82420.183999999994</v>
      </c>
      <c r="C9" s="21">
        <v>87.98361215475623</v>
      </c>
      <c r="D9" s="20">
        <v>1147946.5530000001</v>
      </c>
      <c r="E9" s="21">
        <v>103.7426923245544</v>
      </c>
      <c r="F9" s="20">
        <v>893.51599999999996</v>
      </c>
      <c r="G9" s="21">
        <v>94.90314953855696</v>
      </c>
      <c r="H9" s="20">
        <v>3272.4850000000001</v>
      </c>
      <c r="I9" s="22">
        <v>107.73137909307047</v>
      </c>
      <c r="J9" s="24">
        <f t="shared" si="0"/>
        <v>1234532.7380000001</v>
      </c>
      <c r="K9" s="25">
        <v>102.51990550348546</v>
      </c>
    </row>
    <row r="10" spans="1:11" x14ac:dyDescent="0.25">
      <c r="A10" s="13" t="s">
        <v>11</v>
      </c>
      <c r="B10" s="20">
        <v>0</v>
      </c>
      <c r="C10" s="21">
        <v>0</v>
      </c>
      <c r="D10" s="20">
        <v>89213.982999999993</v>
      </c>
      <c r="E10" s="21">
        <v>110.90679543496633</v>
      </c>
      <c r="F10" s="20">
        <v>49.377000000000002</v>
      </c>
      <c r="G10" s="21">
        <v>751.89584285061665</v>
      </c>
      <c r="H10" s="20">
        <v>93.582999999999998</v>
      </c>
      <c r="I10" s="22">
        <v>123.18090875585743</v>
      </c>
      <c r="J10" s="24">
        <f t="shared" si="0"/>
        <v>89356.942999999985</v>
      </c>
      <c r="K10" s="25">
        <v>108.97964584257333</v>
      </c>
    </row>
    <row r="11" spans="1:11" x14ac:dyDescent="0.25">
      <c r="A11" s="13" t="s">
        <v>12</v>
      </c>
      <c r="B11" s="20">
        <v>4758.8389999999999</v>
      </c>
      <c r="C11" s="21">
        <v>1045.6550781576161</v>
      </c>
      <c r="D11" s="20">
        <v>10449.467000000001</v>
      </c>
      <c r="E11" s="21">
        <v>359.44184948972133</v>
      </c>
      <c r="F11" s="20">
        <v>0</v>
      </c>
      <c r="G11" s="21" t="s">
        <v>17</v>
      </c>
      <c r="H11" s="20">
        <v>0</v>
      </c>
      <c r="I11" s="22">
        <v>0</v>
      </c>
      <c r="J11" s="24">
        <f t="shared" si="0"/>
        <v>15208.306</v>
      </c>
      <c r="K11" s="25">
        <v>452.32620009916002</v>
      </c>
    </row>
    <row r="12" spans="1:11" ht="24" x14ac:dyDescent="0.25">
      <c r="A12" s="46" t="s">
        <v>30</v>
      </c>
      <c r="B12" s="47">
        <v>-4758.8389999999999</v>
      </c>
      <c r="C12" s="48" t="s">
        <v>17</v>
      </c>
      <c r="D12" s="49">
        <v>78764.516000000003</v>
      </c>
      <c r="E12" s="48">
        <v>101.587898319646</v>
      </c>
      <c r="F12" s="49">
        <v>49.377000000000002</v>
      </c>
      <c r="G12" s="48">
        <v>751.89584285061665</v>
      </c>
      <c r="H12" s="49">
        <v>93.582999999999998</v>
      </c>
      <c r="I12" s="50">
        <v>123.18090875585743</v>
      </c>
      <c r="J12" s="31">
        <f>B12+D12+F12+H12</f>
        <v>74148.636999999988</v>
      </c>
      <c r="K12" s="32">
        <v>94.298399066078957</v>
      </c>
    </row>
    <row r="13" spans="1:11" x14ac:dyDescent="0.25">
      <c r="A13" s="13" t="s">
        <v>13</v>
      </c>
      <c r="B13" s="20">
        <v>3644.9240614334472</v>
      </c>
      <c r="C13" s="21">
        <v>108.02814496404869</v>
      </c>
      <c r="D13" s="20">
        <v>3290.2297455688968</v>
      </c>
      <c r="E13" s="21">
        <v>96.341091993092448</v>
      </c>
      <c r="F13" s="20">
        <v>4312.9305555555557</v>
      </c>
      <c r="G13" s="21">
        <v>125.00523319099052</v>
      </c>
      <c r="H13" s="20">
        <v>4095.7542735042734</v>
      </c>
      <c r="I13" s="22">
        <v>101.61276591403789</v>
      </c>
      <c r="J13" s="24">
        <v>3317.9894376456873</v>
      </c>
      <c r="K13" s="25">
        <v>97.201941705232557</v>
      </c>
    </row>
    <row r="14" spans="1:11" x14ac:dyDescent="0.25">
      <c r="A14" s="5" t="s">
        <v>33</v>
      </c>
    </row>
    <row r="15" spans="1:11" x14ac:dyDescent="0.25">
      <c r="A15" s="12"/>
    </row>
  </sheetData>
  <mergeCells count="6">
    <mergeCell ref="J4:K4"/>
    <mergeCell ref="H4:I4"/>
    <mergeCell ref="F4:G4"/>
    <mergeCell ref="D4:E4"/>
    <mergeCell ref="A4:A5"/>
    <mergeCell ref="B4:C4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zoomScale="110" zoomScaleNormal="110" workbookViewId="0">
      <selection activeCell="A17" sqref="A17:D17"/>
    </sheetView>
  </sheetViews>
  <sheetFormatPr defaultRowHeight="15" x14ac:dyDescent="0.25"/>
  <cols>
    <col min="1" max="1" width="7.7109375" customWidth="1"/>
    <col min="2" max="2" width="7" bestFit="1" customWidth="1"/>
    <col min="3" max="3" width="12.140625" bestFit="1" customWidth="1"/>
    <col min="4" max="4" width="55.140625" bestFit="1" customWidth="1"/>
    <col min="5" max="5" width="12" customWidth="1"/>
    <col min="6" max="6" width="12" style="52" customWidth="1"/>
    <col min="7" max="7" width="11.42578125" customWidth="1"/>
    <col min="8" max="8" width="11.28515625" customWidth="1"/>
    <col min="9" max="9" width="9.28515625" bestFit="1" customWidth="1"/>
    <col min="10" max="10" width="10.140625" bestFit="1" customWidth="1"/>
  </cols>
  <sheetData>
    <row r="1" spans="1:8" ht="18.75" x14ac:dyDescent="0.3">
      <c r="B1" s="1"/>
    </row>
    <row r="2" spans="1:8" x14ac:dyDescent="0.25">
      <c r="B2" s="2"/>
      <c r="E2" s="3"/>
      <c r="F2" s="3"/>
    </row>
    <row r="3" spans="1:8" x14ac:dyDescent="0.25">
      <c r="A3" s="91" t="s">
        <v>78</v>
      </c>
      <c r="E3" s="3"/>
      <c r="F3" s="3"/>
      <c r="G3" s="4"/>
    </row>
    <row r="4" spans="1:8" ht="33.75" x14ac:dyDescent="0.25">
      <c r="A4" s="45" t="s">
        <v>59</v>
      </c>
      <c r="B4" s="72" t="s">
        <v>70</v>
      </c>
      <c r="C4" s="45" t="s">
        <v>18</v>
      </c>
      <c r="D4" s="45" t="s">
        <v>19</v>
      </c>
      <c r="E4" s="45" t="s">
        <v>5</v>
      </c>
      <c r="F4" s="72" t="s">
        <v>76</v>
      </c>
      <c r="G4" s="45" t="s">
        <v>31</v>
      </c>
      <c r="H4" s="45" t="s">
        <v>54</v>
      </c>
    </row>
    <row r="5" spans="1:8" x14ac:dyDescent="0.25">
      <c r="A5" s="39" t="s">
        <v>20</v>
      </c>
      <c r="B5" s="73" t="s">
        <v>23</v>
      </c>
      <c r="C5" s="42">
        <v>33679708526</v>
      </c>
      <c r="D5" s="15" t="s">
        <v>44</v>
      </c>
      <c r="E5" s="75">
        <v>2271</v>
      </c>
      <c r="F5" s="81">
        <v>3702</v>
      </c>
      <c r="G5" s="78">
        <v>252348.04500000001</v>
      </c>
      <c r="H5" s="16">
        <v>9768.0730000000003</v>
      </c>
    </row>
    <row r="6" spans="1:8" x14ac:dyDescent="0.25">
      <c r="A6" s="40" t="s">
        <v>21</v>
      </c>
      <c r="B6" s="73" t="s">
        <v>20</v>
      </c>
      <c r="C6" s="43">
        <v>11543074213</v>
      </c>
      <c r="D6" s="6" t="s">
        <v>38</v>
      </c>
      <c r="E6" s="76">
        <v>2950</v>
      </c>
      <c r="F6" s="81">
        <v>2551</v>
      </c>
      <c r="G6" s="79">
        <v>215965.08900000001</v>
      </c>
      <c r="H6" s="7">
        <v>15756.194</v>
      </c>
    </row>
    <row r="7" spans="1:8" x14ac:dyDescent="0.25">
      <c r="A7" s="40" t="s">
        <v>22</v>
      </c>
      <c r="B7" s="73" t="s">
        <v>72</v>
      </c>
      <c r="C7" s="43" t="s">
        <v>69</v>
      </c>
      <c r="D7" s="6" t="s">
        <v>42</v>
      </c>
      <c r="E7" s="76">
        <v>998</v>
      </c>
      <c r="F7" s="81">
        <v>3722</v>
      </c>
      <c r="G7" s="79">
        <v>119692.708</v>
      </c>
      <c r="H7" s="7">
        <v>16441.171999999999</v>
      </c>
    </row>
    <row r="8" spans="1:8" x14ac:dyDescent="0.25">
      <c r="A8" s="40" t="s">
        <v>23</v>
      </c>
      <c r="B8" s="73" t="s">
        <v>25</v>
      </c>
      <c r="C8" s="43">
        <v>68580128211</v>
      </c>
      <c r="D8" s="6" t="s">
        <v>43</v>
      </c>
      <c r="E8" s="76">
        <v>805</v>
      </c>
      <c r="F8" s="81">
        <v>4032</v>
      </c>
      <c r="G8" s="79">
        <v>94389.062999999995</v>
      </c>
      <c r="H8" s="7">
        <v>4342.4610000000002</v>
      </c>
    </row>
    <row r="9" spans="1:8" x14ac:dyDescent="0.25">
      <c r="A9" s="40" t="s">
        <v>24</v>
      </c>
      <c r="B9" s="73" t="s">
        <v>22</v>
      </c>
      <c r="C9" s="43">
        <v>9253797076</v>
      </c>
      <c r="D9" s="6" t="s">
        <v>65</v>
      </c>
      <c r="E9" s="76">
        <v>866</v>
      </c>
      <c r="F9" s="81">
        <v>3612</v>
      </c>
      <c r="G9" s="79">
        <v>76496.695000000007</v>
      </c>
      <c r="H9" s="14">
        <v>-4149.3140000000003</v>
      </c>
    </row>
    <row r="10" spans="1:8" x14ac:dyDescent="0.25">
      <c r="A10" s="40" t="s">
        <v>25</v>
      </c>
      <c r="B10" s="73" t="s">
        <v>73</v>
      </c>
      <c r="C10" s="43">
        <v>25272825447</v>
      </c>
      <c r="D10" s="6" t="s">
        <v>41</v>
      </c>
      <c r="E10" s="76">
        <v>245</v>
      </c>
      <c r="F10" s="81">
        <v>5397</v>
      </c>
      <c r="G10" s="79">
        <v>42149.599000000002</v>
      </c>
      <c r="H10" s="7">
        <v>740.48699999999997</v>
      </c>
    </row>
    <row r="11" spans="1:8" ht="15.75" customHeight="1" x14ac:dyDescent="0.25">
      <c r="A11" s="40" t="s">
        <v>26</v>
      </c>
      <c r="B11" s="73" t="s">
        <v>58</v>
      </c>
      <c r="C11" s="43" t="s">
        <v>57</v>
      </c>
      <c r="D11" s="6" t="s">
        <v>40</v>
      </c>
      <c r="E11" s="76">
        <v>545</v>
      </c>
      <c r="F11" s="81">
        <v>2557</v>
      </c>
      <c r="G11" s="79">
        <v>33849.872000000003</v>
      </c>
      <c r="H11" s="7">
        <v>12647.133</v>
      </c>
    </row>
    <row r="12" spans="1:8" ht="15.75" customHeight="1" x14ac:dyDescent="0.25">
      <c r="A12" s="40" t="s">
        <v>27</v>
      </c>
      <c r="B12" s="73" t="s">
        <v>74</v>
      </c>
      <c r="C12" s="43">
        <v>77306500476</v>
      </c>
      <c r="D12" s="6" t="s">
        <v>39</v>
      </c>
      <c r="E12" s="76">
        <v>483</v>
      </c>
      <c r="F12" s="81">
        <v>2795</v>
      </c>
      <c r="G12" s="79">
        <v>31742.69</v>
      </c>
      <c r="H12" s="7">
        <v>613.84400000000005</v>
      </c>
    </row>
    <row r="13" spans="1:8" ht="15.75" customHeight="1" x14ac:dyDescent="0.25">
      <c r="A13" s="40" t="s">
        <v>28</v>
      </c>
      <c r="B13" s="73" t="s">
        <v>75</v>
      </c>
      <c r="C13" s="43">
        <v>74364236410</v>
      </c>
      <c r="D13" s="6" t="s">
        <v>45</v>
      </c>
      <c r="E13" s="76">
        <v>36</v>
      </c>
      <c r="F13" s="81">
        <v>6586</v>
      </c>
      <c r="G13" s="79">
        <v>23183.108</v>
      </c>
      <c r="H13" s="7">
        <v>841.17399999999998</v>
      </c>
    </row>
    <row r="14" spans="1:8" x14ac:dyDescent="0.25">
      <c r="A14" s="41" t="s">
        <v>29</v>
      </c>
      <c r="B14" s="74" t="s">
        <v>17</v>
      </c>
      <c r="C14" s="44" t="s">
        <v>71</v>
      </c>
      <c r="D14" s="36" t="s">
        <v>46</v>
      </c>
      <c r="E14" s="77">
        <v>256</v>
      </c>
      <c r="F14" s="84">
        <v>3259</v>
      </c>
      <c r="G14" s="80">
        <v>20277.296999999999</v>
      </c>
      <c r="H14" s="37">
        <v>108.387</v>
      </c>
    </row>
    <row r="15" spans="1:8" x14ac:dyDescent="0.25">
      <c r="A15" s="68" t="s">
        <v>53</v>
      </c>
      <c r="B15" s="68"/>
      <c r="C15" s="68"/>
      <c r="D15" s="82"/>
      <c r="E15" s="85">
        <f>SUM(E5:E14)</f>
        <v>9455</v>
      </c>
      <c r="F15" s="86" t="s">
        <v>17</v>
      </c>
      <c r="G15" s="85">
        <f>SUM(G5:G14)</f>
        <v>910094.16600000008</v>
      </c>
      <c r="H15" s="85">
        <f t="shared" ref="H15" si="0">SUM(H5:H14)</f>
        <v>57109.611000000004</v>
      </c>
    </row>
    <row r="16" spans="1:8" ht="15" customHeight="1" x14ac:dyDescent="0.25">
      <c r="A16" s="69" t="s">
        <v>55</v>
      </c>
      <c r="B16" s="69"/>
      <c r="C16" s="69"/>
      <c r="D16" s="83"/>
      <c r="E16" s="87">
        <v>12584</v>
      </c>
      <c r="F16" s="88">
        <v>3318</v>
      </c>
      <c r="G16" s="87">
        <v>1327370.719</v>
      </c>
      <c r="H16" s="87">
        <v>74148.637000000002</v>
      </c>
    </row>
    <row r="17" spans="1:10" ht="15" customHeight="1" x14ac:dyDescent="0.25">
      <c r="A17" s="69" t="s">
        <v>56</v>
      </c>
      <c r="B17" s="69"/>
      <c r="C17" s="69"/>
      <c r="D17" s="83"/>
      <c r="E17" s="89">
        <f>E15/E16</f>
        <v>0.75135092180546725</v>
      </c>
      <c r="F17" s="90" t="s">
        <v>17</v>
      </c>
      <c r="G17" s="89">
        <f t="shared" ref="G17:H17" si="1">G15/G16</f>
        <v>0.68563676520274364</v>
      </c>
      <c r="H17" s="89">
        <f t="shared" si="1"/>
        <v>0.77020446107458462</v>
      </c>
    </row>
    <row r="18" spans="1:10" x14ac:dyDescent="0.25">
      <c r="A18" s="5" t="s">
        <v>33</v>
      </c>
    </row>
    <row r="21" spans="1:10" x14ac:dyDescent="0.25">
      <c r="F21" s="93"/>
      <c r="G21" s="93"/>
      <c r="H21" s="93"/>
      <c r="I21" s="93"/>
      <c r="J21" s="94"/>
    </row>
    <row r="22" spans="1:10" x14ac:dyDescent="0.25">
      <c r="F22" s="93"/>
      <c r="G22" s="93"/>
      <c r="H22" s="93"/>
      <c r="I22" s="93"/>
      <c r="J22" s="94"/>
    </row>
    <row r="23" spans="1:10" x14ac:dyDescent="0.25">
      <c r="F23" s="93"/>
      <c r="G23" s="93"/>
      <c r="H23" s="93"/>
      <c r="I23" s="93"/>
      <c r="J23" s="94"/>
    </row>
    <row r="24" spans="1:10" x14ac:dyDescent="0.25">
      <c r="F24" s="93"/>
      <c r="G24" s="93"/>
      <c r="H24" s="93"/>
      <c r="I24" s="93"/>
      <c r="J24" s="94"/>
    </row>
    <row r="25" spans="1:10" x14ac:dyDescent="0.25">
      <c r="F25" s="93"/>
      <c r="G25" s="93"/>
      <c r="H25" s="93"/>
      <c r="I25" s="93"/>
      <c r="J25" s="94"/>
    </row>
    <row r="26" spans="1:10" x14ac:dyDescent="0.25">
      <c r="F26" s="93"/>
      <c r="G26" s="93"/>
      <c r="H26" s="93"/>
      <c r="I26" s="93"/>
      <c r="J26" s="94"/>
    </row>
    <row r="27" spans="1:10" x14ac:dyDescent="0.25">
      <c r="F27" s="93"/>
      <c r="G27" s="93"/>
      <c r="H27" s="93"/>
      <c r="I27" s="93"/>
      <c r="J27" s="94"/>
    </row>
    <row r="28" spans="1:10" x14ac:dyDescent="0.25">
      <c r="F28" s="93"/>
      <c r="G28" s="93"/>
      <c r="H28" s="93"/>
      <c r="I28" s="93"/>
      <c r="J28" s="94"/>
    </row>
    <row r="29" spans="1:10" x14ac:dyDescent="0.25">
      <c r="F29" s="93"/>
      <c r="G29" s="93"/>
      <c r="H29" s="93"/>
      <c r="I29" s="93"/>
      <c r="J29" s="94"/>
    </row>
    <row r="30" spans="1:10" x14ac:dyDescent="0.25">
      <c r="F30" s="93"/>
      <c r="G30" s="93"/>
      <c r="H30" s="93"/>
      <c r="I30" s="93"/>
      <c r="J30" s="94"/>
    </row>
  </sheetData>
  <mergeCells count="3">
    <mergeCell ref="A15:D15"/>
    <mergeCell ref="A16:D16"/>
    <mergeCell ref="A17:D17"/>
  </mergeCells>
  <pageMargins left="0.7" right="0.7" top="0.75" bottom="0.75" header="0.3" footer="0.3"/>
  <pageSetup paperSize="9" orientation="portrait" horizontalDpi="4294967294" verticalDpi="4294967294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3"/>
  <sheetViews>
    <sheetView tabSelected="1" workbookViewId="0">
      <selection activeCell="A30" sqref="A30"/>
    </sheetView>
  </sheetViews>
  <sheetFormatPr defaultRowHeight="15" x14ac:dyDescent="0.25"/>
  <cols>
    <col min="1" max="1" width="62.7109375" customWidth="1"/>
    <col min="2" max="3" width="15.7109375" customWidth="1"/>
    <col min="4" max="4" width="9.7109375" customWidth="1"/>
  </cols>
  <sheetData>
    <row r="2" spans="1:5" s="52" customFormat="1" x14ac:dyDescent="0.25"/>
    <row r="3" spans="1:5" s="52" customFormat="1" x14ac:dyDescent="0.25"/>
    <row r="4" spans="1:5" x14ac:dyDescent="0.25">
      <c r="A4" s="51" t="s">
        <v>79</v>
      </c>
    </row>
    <row r="5" spans="1:5" x14ac:dyDescent="0.25">
      <c r="A5" s="57" t="s">
        <v>0</v>
      </c>
      <c r="B5" s="58" t="s">
        <v>66</v>
      </c>
      <c r="C5" s="58" t="s">
        <v>32</v>
      </c>
      <c r="D5" s="58" t="s">
        <v>68</v>
      </c>
    </row>
    <row r="6" spans="1:5" x14ac:dyDescent="0.25">
      <c r="A6" s="60" t="s">
        <v>2</v>
      </c>
      <c r="B6" s="24">
        <v>110</v>
      </c>
      <c r="C6" s="24">
        <v>170</v>
      </c>
      <c r="D6" s="61">
        <f>C6/B6</f>
        <v>1.5454545454545454</v>
      </c>
    </row>
    <row r="7" spans="1:5" x14ac:dyDescent="0.25">
      <c r="A7" s="60" t="s">
        <v>3</v>
      </c>
      <c r="B7" s="24">
        <v>87</v>
      </c>
      <c r="C7" s="24">
        <v>123</v>
      </c>
      <c r="D7" s="61">
        <f t="shared" ref="D7:D22" si="0">C7/B7</f>
        <v>1.4137931034482758</v>
      </c>
    </row>
    <row r="8" spans="1:5" x14ac:dyDescent="0.25">
      <c r="A8" s="60" t="s">
        <v>4</v>
      </c>
      <c r="B8" s="24">
        <v>23</v>
      </c>
      <c r="C8" s="24">
        <v>47</v>
      </c>
      <c r="D8" s="61">
        <f t="shared" si="0"/>
        <v>2.0434782608695654</v>
      </c>
    </row>
    <row r="9" spans="1:5" x14ac:dyDescent="0.25">
      <c r="A9" s="60" t="s">
        <v>5</v>
      </c>
      <c r="B9" s="24">
        <v>13461</v>
      </c>
      <c r="C9" s="24">
        <v>12584</v>
      </c>
      <c r="D9" s="61">
        <f t="shared" si="0"/>
        <v>0.93484882252432955</v>
      </c>
      <c r="E9" s="62"/>
    </row>
    <row r="10" spans="1:5" x14ac:dyDescent="0.25">
      <c r="A10" s="15" t="s">
        <v>6</v>
      </c>
      <c r="B10" s="16">
        <v>1458332.987</v>
      </c>
      <c r="C10" s="16">
        <v>1327370.719</v>
      </c>
      <c r="D10" s="59">
        <f t="shared" si="0"/>
        <v>0.91019728061599425</v>
      </c>
      <c r="E10" s="62"/>
    </row>
    <row r="11" spans="1:5" x14ac:dyDescent="0.25">
      <c r="A11" s="6" t="s">
        <v>7</v>
      </c>
      <c r="B11" s="7">
        <v>1404860.1680000001</v>
      </c>
      <c r="C11" s="7">
        <v>1234532.7379999999</v>
      </c>
      <c r="D11" s="54">
        <f t="shared" si="0"/>
        <v>0.8787584459437815</v>
      </c>
      <c r="E11" s="62"/>
    </row>
    <row r="12" spans="1:5" x14ac:dyDescent="0.25">
      <c r="A12" s="6" t="s">
        <v>8</v>
      </c>
      <c r="B12" s="7">
        <v>65296.962</v>
      </c>
      <c r="C12" s="7">
        <v>108009.452</v>
      </c>
      <c r="D12" s="54">
        <f t="shared" si="0"/>
        <v>1.654126757076386</v>
      </c>
    </row>
    <row r="13" spans="1:5" x14ac:dyDescent="0.25">
      <c r="A13" s="6" t="s">
        <v>9</v>
      </c>
      <c r="B13" s="7">
        <v>11824.145</v>
      </c>
      <c r="C13" s="7">
        <v>15171.471</v>
      </c>
      <c r="D13" s="54">
        <f t="shared" si="0"/>
        <v>1.2830924350132715</v>
      </c>
    </row>
    <row r="14" spans="1:5" x14ac:dyDescent="0.25">
      <c r="A14" s="6" t="s">
        <v>10</v>
      </c>
      <c r="B14" s="7">
        <v>12048.589</v>
      </c>
      <c r="C14" s="7">
        <v>18689.344000000001</v>
      </c>
      <c r="D14" s="54">
        <f t="shared" si="0"/>
        <v>1.5511645388518109</v>
      </c>
    </row>
    <row r="15" spans="1:5" x14ac:dyDescent="0.25">
      <c r="A15" s="6" t="s">
        <v>11</v>
      </c>
      <c r="B15" s="7">
        <v>53222.033000000003</v>
      </c>
      <c r="C15" s="7">
        <v>89356.942999999999</v>
      </c>
      <c r="D15" s="54">
        <f t="shared" si="0"/>
        <v>1.6789464431018633</v>
      </c>
    </row>
    <row r="16" spans="1:5" x14ac:dyDescent="0.25">
      <c r="A16" s="6" t="s">
        <v>12</v>
      </c>
      <c r="B16" s="7">
        <v>11797.805</v>
      </c>
      <c r="C16" s="7">
        <v>15208.306</v>
      </c>
      <c r="D16" s="54">
        <f t="shared" si="0"/>
        <v>1.2890792821206996</v>
      </c>
    </row>
    <row r="17" spans="1:4" x14ac:dyDescent="0.25">
      <c r="A17" s="30" t="s">
        <v>30</v>
      </c>
      <c r="B17" s="55">
        <v>41424.228000000003</v>
      </c>
      <c r="C17" s="55">
        <v>74148.637000000002</v>
      </c>
      <c r="D17" s="56">
        <f t="shared" si="0"/>
        <v>1.7899823504254562</v>
      </c>
    </row>
    <row r="18" spans="1:4" x14ac:dyDescent="0.25">
      <c r="A18" s="6" t="s">
        <v>13</v>
      </c>
      <c r="B18" s="7">
        <v>3156.4756890275607</v>
      </c>
      <c r="C18" s="7">
        <v>3317.9894376456873</v>
      </c>
      <c r="D18" s="54">
        <f t="shared" si="0"/>
        <v>1.0511690139669301</v>
      </c>
    </row>
    <row r="19" spans="1:4" x14ac:dyDescent="0.25">
      <c r="A19" s="6" t="s">
        <v>14</v>
      </c>
      <c r="B19" s="7">
        <v>10417.482</v>
      </c>
      <c r="C19" s="7">
        <v>9941.0049999999992</v>
      </c>
      <c r="D19" s="54">
        <f t="shared" si="0"/>
        <v>0.95426178802132788</v>
      </c>
    </row>
    <row r="20" spans="1:4" x14ac:dyDescent="0.25">
      <c r="A20" s="6" t="s">
        <v>15</v>
      </c>
      <c r="B20" s="7">
        <v>26230.559000000001</v>
      </c>
      <c r="C20" s="7">
        <v>38189.468999999997</v>
      </c>
      <c r="D20" s="54">
        <f t="shared" si="0"/>
        <v>1.4559151789330909</v>
      </c>
    </row>
    <row r="21" spans="1:4" x14ac:dyDescent="0.25">
      <c r="A21" s="6" t="s">
        <v>67</v>
      </c>
      <c r="B21" s="7">
        <v>-15813.076999999999</v>
      </c>
      <c r="C21" s="7">
        <v>-28248.464</v>
      </c>
      <c r="D21" s="54">
        <f t="shared" si="0"/>
        <v>1.786398940573046</v>
      </c>
    </row>
    <row r="22" spans="1:4" x14ac:dyDescent="0.25">
      <c r="A22" s="6" t="s">
        <v>16</v>
      </c>
      <c r="B22" s="7">
        <v>50329.97</v>
      </c>
      <c r="C22" s="7">
        <v>11566.215</v>
      </c>
      <c r="D22" s="54">
        <f t="shared" si="0"/>
        <v>0.22980770701830341</v>
      </c>
    </row>
    <row r="23" spans="1:4" x14ac:dyDescent="0.25">
      <c r="A23" s="5" t="s">
        <v>80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17"/>
  <sheetViews>
    <sheetView zoomScale="110" zoomScaleNormal="110" workbookViewId="0">
      <selection activeCell="E22" sqref="E22"/>
    </sheetView>
  </sheetViews>
  <sheetFormatPr defaultRowHeight="15" x14ac:dyDescent="0.25"/>
  <cols>
    <col min="2" max="2" width="12" bestFit="1" customWidth="1"/>
    <col min="3" max="3" width="46" customWidth="1"/>
    <col min="4" max="4" width="13.85546875" customWidth="1"/>
  </cols>
  <sheetData>
    <row r="3" spans="1:4" x14ac:dyDescent="0.25">
      <c r="A3" s="91" t="s">
        <v>90</v>
      </c>
    </row>
    <row r="4" spans="1:4" ht="33.75" x14ac:dyDescent="0.25">
      <c r="A4" s="72" t="s">
        <v>70</v>
      </c>
      <c r="B4" s="72" t="s">
        <v>18</v>
      </c>
      <c r="C4" s="72" t="s">
        <v>19</v>
      </c>
      <c r="D4" s="72" t="s">
        <v>31</v>
      </c>
    </row>
    <row r="5" spans="1:4" x14ac:dyDescent="0.25">
      <c r="A5" s="92" t="s">
        <v>20</v>
      </c>
      <c r="B5" s="96">
        <v>11543074213</v>
      </c>
      <c r="C5" s="93" t="s">
        <v>38</v>
      </c>
      <c r="D5" s="104">
        <v>320922</v>
      </c>
    </row>
    <row r="6" spans="1:4" x14ac:dyDescent="0.25">
      <c r="A6" s="92" t="s">
        <v>21</v>
      </c>
      <c r="B6" s="97">
        <v>36521944875</v>
      </c>
      <c r="C6" s="93" t="s">
        <v>81</v>
      </c>
      <c r="D6" s="104">
        <v>164675</v>
      </c>
    </row>
    <row r="7" spans="1:4" x14ac:dyDescent="0.25">
      <c r="A7" s="92" t="s">
        <v>22</v>
      </c>
      <c r="B7" s="96" t="s">
        <v>89</v>
      </c>
      <c r="C7" s="95" t="s">
        <v>65</v>
      </c>
      <c r="D7" s="104">
        <v>114394</v>
      </c>
    </row>
    <row r="8" spans="1:4" x14ac:dyDescent="0.25">
      <c r="A8" s="92" t="s">
        <v>23</v>
      </c>
      <c r="B8" s="96">
        <v>33679708526</v>
      </c>
      <c r="C8" s="93" t="s">
        <v>82</v>
      </c>
      <c r="D8" s="104">
        <v>68320</v>
      </c>
    </row>
    <row r="9" spans="1:4" x14ac:dyDescent="0.25">
      <c r="A9" s="92" t="s">
        <v>24</v>
      </c>
      <c r="B9" s="97">
        <v>66578003980</v>
      </c>
      <c r="C9" s="93" t="s">
        <v>83</v>
      </c>
      <c r="D9" s="104">
        <v>56529</v>
      </c>
    </row>
    <row r="10" spans="1:4" x14ac:dyDescent="0.25">
      <c r="A10" s="92" t="s">
        <v>25</v>
      </c>
      <c r="B10" s="96">
        <v>68580128211</v>
      </c>
      <c r="C10" s="93" t="s">
        <v>84</v>
      </c>
      <c r="D10" s="104">
        <v>50753</v>
      </c>
    </row>
    <row r="11" spans="1:4" x14ac:dyDescent="0.25">
      <c r="A11" s="92" t="s">
        <v>26</v>
      </c>
      <c r="B11" s="97">
        <v>44190545321</v>
      </c>
      <c r="C11" s="93" t="s">
        <v>85</v>
      </c>
      <c r="D11" s="104">
        <v>46603</v>
      </c>
    </row>
    <row r="12" spans="1:4" x14ac:dyDescent="0.25">
      <c r="A12" s="92" t="s">
        <v>27</v>
      </c>
      <c r="B12" s="97">
        <v>92154774266</v>
      </c>
      <c r="C12" s="93" t="s">
        <v>86</v>
      </c>
      <c r="D12" s="104">
        <v>43193</v>
      </c>
    </row>
    <row r="13" spans="1:4" x14ac:dyDescent="0.25">
      <c r="A13" s="92" t="s">
        <v>28</v>
      </c>
      <c r="B13" s="97">
        <v>68204597981</v>
      </c>
      <c r="C13" s="93" t="s">
        <v>87</v>
      </c>
      <c r="D13" s="104">
        <v>39288</v>
      </c>
    </row>
    <row r="14" spans="1:4" x14ac:dyDescent="0.25">
      <c r="A14" s="98" t="s">
        <v>29</v>
      </c>
      <c r="B14" s="99">
        <v>73127443455</v>
      </c>
      <c r="C14" s="100" t="s">
        <v>88</v>
      </c>
      <c r="D14" s="104">
        <v>31267</v>
      </c>
    </row>
    <row r="15" spans="1:4" x14ac:dyDescent="0.25">
      <c r="A15" s="68" t="s">
        <v>53</v>
      </c>
      <c r="B15" s="101"/>
      <c r="C15" s="101"/>
      <c r="D15" s="38">
        <v>935544</v>
      </c>
    </row>
    <row r="16" spans="1:4" x14ac:dyDescent="0.25">
      <c r="A16" s="69" t="s">
        <v>55</v>
      </c>
      <c r="B16" s="101"/>
      <c r="C16" s="101"/>
      <c r="D16" s="102">
        <v>1458333</v>
      </c>
    </row>
    <row r="17" spans="1:4" x14ac:dyDescent="0.25">
      <c r="A17" s="63" t="s">
        <v>56</v>
      </c>
      <c r="B17" s="63"/>
      <c r="C17" s="63"/>
      <c r="D17" s="103" t="s">
        <v>91</v>
      </c>
    </row>
  </sheetData>
  <mergeCells count="2">
    <mergeCell ref="A15:C15"/>
    <mergeCell ref="A16:C1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6</vt:i4>
      </vt:variant>
    </vt:vector>
  </HeadingPairs>
  <TitlesOfParts>
    <vt:vector size="6" baseType="lpstr">
      <vt:lpstr>Tablica 1</vt:lpstr>
      <vt:lpstr>Grafikon 1</vt:lpstr>
      <vt:lpstr>Tablica 2</vt:lpstr>
      <vt:lpstr>Tablica 3</vt:lpstr>
      <vt:lpstr>Usporedba 2008.-2017.</vt:lpstr>
      <vt:lpstr>Rang lista 2008. po UP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CREG</dc:creator>
  <cp:lastModifiedBy>admin</cp:lastModifiedBy>
  <dcterms:created xsi:type="dcterms:W3CDTF">2015-07-07T07:25:42Z</dcterms:created>
  <dcterms:modified xsi:type="dcterms:W3CDTF">2019-04-04T06:47:14Z</dcterms:modified>
</cp:coreProperties>
</file>