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85" windowWidth="14805" windowHeight="7830" tabRatio="914"/>
  </bookViews>
  <sheets>
    <sheet name="Tablica 1" sheetId="2" r:id="rId1"/>
    <sheet name="Tablica 2" sheetId="17" r:id="rId2"/>
    <sheet name="Tablica 3" sheetId="8" r:id="rId3"/>
    <sheet name="J 58.11 2008.-2017." sheetId="18" r:id="rId4"/>
    <sheet name="J 58.13 2008.-2017." sheetId="20" r:id="rId5"/>
    <sheet name="J58.1 po županijama - 2017." sheetId="7" r:id="rId6"/>
  </sheets>
  <definedNames>
    <definedName name="_ftn1" localSheetId="3">'J 58.11 2008.-2017.'!$A$19</definedName>
    <definedName name="_ftn1" localSheetId="4">'J 58.13 2008.-2017.'!$A$6</definedName>
    <definedName name="_ftnref1" localSheetId="3">'J 58.11 2008.-2017.'!$H$6</definedName>
    <definedName name="_ftnref1" localSheetId="4">'J 58.13 2008.-2017.'!#REF!</definedName>
    <definedName name="PODACI" localSheetId="3">#REF!</definedName>
    <definedName name="PODACI" localSheetId="4">#REF!</definedName>
    <definedName name="PODACI" localSheetId="1">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N19" i="8" l="1"/>
  <c r="M19" i="8"/>
  <c r="O19" i="8"/>
  <c r="M17" i="8"/>
  <c r="N17" i="8"/>
  <c r="O17" i="8"/>
  <c r="I8" i="2" l="1"/>
  <c r="I9" i="2"/>
  <c r="I10" i="2"/>
  <c r="I11" i="2"/>
  <c r="I12" i="2"/>
  <c r="I13" i="2"/>
  <c r="I14" i="2"/>
  <c r="I15" i="2"/>
  <c r="I16" i="2"/>
  <c r="I17" i="2"/>
  <c r="I18" i="2"/>
  <c r="I19" i="2"/>
  <c r="I20" i="2"/>
  <c r="I22" i="2"/>
  <c r="I23" i="2"/>
  <c r="I7" i="2"/>
  <c r="L21" i="18" l="1"/>
  <c r="L22" i="18"/>
  <c r="I8" i="18"/>
  <c r="I9" i="18"/>
  <c r="I10" i="18"/>
  <c r="I11" i="18"/>
  <c r="I12" i="18"/>
  <c r="I13" i="18"/>
  <c r="I14" i="18"/>
  <c r="I15" i="18"/>
  <c r="I16" i="18"/>
  <c r="I7" i="18"/>
  <c r="I8" i="20"/>
  <c r="I9" i="20"/>
  <c r="I10" i="20"/>
  <c r="I11" i="20"/>
  <c r="I12" i="20"/>
  <c r="I13" i="20"/>
  <c r="I14" i="20"/>
  <c r="I15" i="20"/>
  <c r="I16" i="20"/>
  <c r="I7" i="20"/>
  <c r="W9" i="20"/>
  <c r="W8" i="20"/>
  <c r="H17" i="18" l="1"/>
  <c r="H17" i="20"/>
  <c r="F17" i="20"/>
  <c r="C17" i="20" l="1"/>
  <c r="D17" i="20"/>
  <c r="E17" i="20"/>
  <c r="B17" i="20"/>
  <c r="B17" i="18"/>
  <c r="G17" i="18" l="1"/>
  <c r="F17" i="18"/>
  <c r="E17" i="18"/>
  <c r="D17" i="18"/>
  <c r="C17" i="18"/>
  <c r="G17" i="8" l="1"/>
  <c r="F17" i="8"/>
  <c r="F19" i="8" s="1"/>
  <c r="E17" i="8"/>
  <c r="E19" i="8" s="1"/>
  <c r="F12" i="17"/>
  <c r="E12" i="17"/>
  <c r="D12" i="17"/>
  <c r="C12" i="17"/>
  <c r="B12" i="17"/>
</calcChain>
</file>

<file path=xl/comments1.xml><?xml version="1.0" encoding="utf-8"?>
<comments xmlns="http://schemas.openxmlformats.org/spreadsheetml/2006/main">
  <authors>
    <author>Autor</author>
  </authors>
  <commentList>
    <comment ref="H15" authorId="0">
      <text>
        <r>
          <rPr>
            <b/>
            <sz val="9"/>
            <color indexed="81"/>
            <rFont val="Arial"/>
            <family val="2"/>
            <charset val="238"/>
          </rPr>
          <t>Prihodi od subvencija ukupno (AOP 246) u GFI za 2016. i 2017.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H15" authorId="0">
      <text>
        <r>
          <rPr>
            <b/>
            <sz val="9"/>
            <color indexed="81"/>
            <rFont val="Arial"/>
            <family val="2"/>
            <charset val="238"/>
          </rPr>
          <t>Prihodi od subvencija ukupno (AOP 246) u GFI za 2016. i 2017.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<sst xmlns="http://schemas.openxmlformats.org/spreadsheetml/2006/main" count="287" uniqueCount="138">
  <si>
    <t>Za sve veličine i sve oznake vlasništva</t>
  </si>
  <si>
    <t>Iznosi u tisućama kuna, prosječne plaće u kunama</t>
  </si>
  <si>
    <t>Opis</t>
  </si>
  <si>
    <t>Index</t>
  </si>
  <si>
    <t>Broj poduzetnika</t>
  </si>
  <si>
    <t>-</t>
  </si>
  <si>
    <t>Broj dobitaša</t>
  </si>
  <si>
    <t>Broj gubitaša</t>
  </si>
  <si>
    <t>Broj zaposlenih</t>
  </si>
  <si>
    <t>Ukupni prihodi</t>
  </si>
  <si>
    <t>Ukupni rashodi</t>
  </si>
  <si>
    <t>Dobit prije oporezivanja</t>
  </si>
  <si>
    <t>Gubitak prije oporezivanja</t>
  </si>
  <si>
    <t>Porez na dobit</t>
  </si>
  <si>
    <t>Dobit razdoblja</t>
  </si>
  <si>
    <t>Gubitak razdoblja</t>
  </si>
  <si>
    <t>Prosječna mjesečna neto plaća po zaposlenom</t>
  </si>
  <si>
    <t>Izvoz</t>
  </si>
  <si>
    <t>Uvoz</t>
  </si>
  <si>
    <t>Trgovinski saldo</t>
  </si>
  <si>
    <t xml:space="preserve">Konsolidirani financijski rezultat – dobit (+) ili gubitak (-) razdoblja </t>
  </si>
  <si>
    <t>Bruto investicije samo u novu dugotrajnu imovinu</t>
  </si>
  <si>
    <t>OIB</t>
  </si>
  <si>
    <t>GRAD ZAGREB</t>
  </si>
  <si>
    <t>PRIMORSKO-GORANSKA</t>
  </si>
  <si>
    <t>ISTARSKA</t>
  </si>
  <si>
    <t>KRAPINSKO-ZAGORSKA</t>
  </si>
  <si>
    <t>BJELOVARSKO-BILOGORSKA</t>
  </si>
  <si>
    <t>DUBROVAČKO-NERETVANSKA</t>
  </si>
  <si>
    <t>VARAŽDINSKA</t>
  </si>
  <si>
    <t>VIROVITIČKO-PODRAVSKA</t>
  </si>
  <si>
    <t>MEĐIMURSKA</t>
  </si>
  <si>
    <t>ZADARSKA</t>
  </si>
  <si>
    <t>LIČKO-SENJSKA</t>
  </si>
  <si>
    <t>KARLOVAČKA</t>
  </si>
  <si>
    <t>ZAGREBAČKA</t>
  </si>
  <si>
    <t>SPLITSKO-DALMATINSKA</t>
  </si>
  <si>
    <t>KOPRIVNIČKO-KRIŽEVAČKA</t>
  </si>
  <si>
    <t>OSIJEČKO-BARANJSKA</t>
  </si>
  <si>
    <t>POŽEŠKO-SLAVONSKA</t>
  </si>
  <si>
    <t>ŠIBENSKO-KNINSKA</t>
  </si>
  <si>
    <t>SISAČKO-MOSLAVAČKA</t>
  </si>
  <si>
    <t>VUKOVARSKO-SRIJEMSKA</t>
  </si>
  <si>
    <t>R.br.</t>
  </si>
  <si>
    <t>Naziv</t>
  </si>
  <si>
    <t>Ukupan prihod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</si>
  <si>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</si>
  <si>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</si>
  <si>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</si>
  <si>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</si>
  <si>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</si>
  <si>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</si>
  <si>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</si>
  <si>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</si>
  <si>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</si>
  <si>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</si>
  <si>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Ukupno top 10</t>
  </si>
  <si>
    <t>Šifra i naziv županije</t>
  </si>
  <si>
    <t>Žup.</t>
  </si>
  <si>
    <t>Naziv županije</t>
  </si>
  <si>
    <t>svih</t>
  </si>
  <si>
    <t>UKUPNO SVE ŽUPANIJE</t>
  </si>
  <si>
    <t>dobitaša</t>
  </si>
  <si>
    <t>gubitaša</t>
  </si>
  <si>
    <t>Dobit razdoblja (+) ili gubitak razdoblja (-)</t>
  </si>
  <si>
    <t>&gt;&gt;100</t>
  </si>
  <si>
    <t>Prosječan broj zaposlenih na bazi sati rada</t>
  </si>
  <si>
    <t>2016.</t>
  </si>
  <si>
    <t>2017.</t>
  </si>
  <si>
    <t>Izvor: Fina – Registar godišnjih financijskih izvještaja</t>
  </si>
  <si>
    <t>Zagreb</t>
  </si>
  <si>
    <t>Split</t>
  </si>
  <si>
    <t>Osnovni podaci poslovanja poduzetnika po županijama za 2017. godinu</t>
  </si>
  <si>
    <t>Sjedište</t>
  </si>
  <si>
    <t>Dobit ili
gubitak razdoblja</t>
  </si>
  <si>
    <t>Izdavanje knjiga, periodičnih publikacija i ostale izdavačke djelatnosti NKD 58.1</t>
  </si>
  <si>
    <t>Razred djelatnosti</t>
  </si>
  <si>
    <t>Zaposleni</t>
  </si>
  <si>
    <t>Konsolidirani financijski rezultat</t>
  </si>
  <si>
    <t>58.11 Izdavanje knjiga</t>
  </si>
  <si>
    <t>58.12 Izdavanje imenika i popisa korisnič. adresa</t>
  </si>
  <si>
    <t>58.13 Izdavanje novina</t>
  </si>
  <si>
    <t>58.14 Izdavanje časopisa i period. publik.</t>
  </si>
  <si>
    <t>58.19 Ostala izdavačka djelatnost</t>
  </si>
  <si>
    <t>Ukupno 58.1</t>
  </si>
  <si>
    <r>
      <rPr>
        <b/>
        <sz val="10"/>
        <color theme="3" tint="-0.249977111117893"/>
        <rFont val="Arial"/>
        <family val="2"/>
        <charset val="238"/>
      </rPr>
      <t>Tablica 2.</t>
    </r>
    <r>
      <rPr>
        <sz val="10"/>
        <color theme="3" tint="-0.249977111117893"/>
        <rFont val="Arial"/>
        <family val="2"/>
        <charset val="238"/>
      </rPr>
      <t xml:space="preserve">  Financijski rezultati poslovanja poduzetnika po razredima djelatnosti izdavanja knjiga, periodičnih publikacija i ostale izdavačke djelatnosti u 2017. godini (iznosi u tisućama kuna)</t>
    </r>
  </si>
  <si>
    <t>Ukupno svi poduzetnici NKD 58.1</t>
  </si>
  <si>
    <t>Udio top 10 poduzetnika u skupini djelatnosti NKD 58.1</t>
  </si>
  <si>
    <t>BRODSKO-POSAVSKA</t>
  </si>
  <si>
    <t>NARODNE NOVINE d.d.</t>
  </si>
  <si>
    <t>HANZA MEDIA d.o.o.</t>
  </si>
  <si>
    <t>24SATA d.o.o.</t>
  </si>
  <si>
    <t>VEČERNJI LIST d.o.o.</t>
  </si>
  <si>
    <t>ŠKOLSKA KNJIGA d.d.</t>
  </si>
  <si>
    <t>SLOBODNA DALMACIJA d.d.</t>
  </si>
  <si>
    <t>NOVI LIST d.d. RIJEKA</t>
  </si>
  <si>
    <t>PROFIL KLETT d.o.o.</t>
  </si>
  <si>
    <t>MOZAIK KNJIGA d.o.o.</t>
  </si>
  <si>
    <t>ADRIA MEDIA ZAGREB d.o.o.</t>
  </si>
  <si>
    <t>Rijeka</t>
  </si>
  <si>
    <t>Za djelatnost: J581 Izdavanje knjiga, periodičnih publikacija i ostale izdavačke djelatnosti</t>
  </si>
  <si>
    <r>
      <rPr>
        <b/>
        <sz val="10"/>
        <color theme="3" tint="-0.249977111117893"/>
        <rFont val="Arial"/>
        <family val="2"/>
        <charset val="238"/>
      </rPr>
      <t>Tablica 4.</t>
    </r>
    <r>
      <rPr>
        <sz val="10"/>
        <color theme="3" tint="-0.249977111117893"/>
        <rFont val="Arial"/>
        <family val="2"/>
        <charset val="238"/>
      </rPr>
      <t xml:space="preserve">  Poslovanje poduzetnika u djelatnosti izdavanja knjiga (58.11) u razdoblju od 2008. do 2017. godine (iznosi u tisućama kuna, prosječne plaće u kunama)</t>
    </r>
  </si>
  <si>
    <t>NKD 58.11 - Izdavanje knjiga</t>
  </si>
  <si>
    <t>Godina</t>
  </si>
  <si>
    <t>Prosječna mjesečna neto plaća</t>
  </si>
  <si>
    <t>Ukupan rashod</t>
  </si>
  <si>
    <t>Dobit ili gubitak razdoblja</t>
  </si>
  <si>
    <t>2008.</t>
  </si>
  <si>
    <t>2009.</t>
  </si>
  <si>
    <t>2010.</t>
  </si>
  <si>
    <t>2011.</t>
  </si>
  <si>
    <t>2012.</t>
  </si>
  <si>
    <t>2013.</t>
  </si>
  <si>
    <t>2014.</t>
  </si>
  <si>
    <t>2015.</t>
  </si>
  <si>
    <t>Prihodi od dotacija, državne potpore i subven.</t>
  </si>
  <si>
    <t>Izvor: Fina, Registar godišnjih financijskih izvještaja, obrada GFI-a za razdoblje 2008.-2017. godina</t>
  </si>
  <si>
    <t>Indeks 2017./2008.</t>
  </si>
  <si>
    <r>
      <rPr>
        <b/>
        <sz val="10"/>
        <color theme="3" tint="-0.249977111117893"/>
        <rFont val="Arial"/>
        <family val="2"/>
        <charset val="238"/>
      </rPr>
      <t>Tablica 5.</t>
    </r>
    <r>
      <rPr>
        <sz val="10"/>
        <color theme="3" tint="-0.249977111117893"/>
        <rFont val="Arial"/>
        <family val="2"/>
        <charset val="238"/>
      </rPr>
      <t xml:space="preserve">  Poslovanje poduzetnika u djelatnosti izdavanje novina (58.13) u razdoblju od 2008. do 2017. godine (iznosi u tisućama kuna, prosječne plaće u kunama)</t>
    </r>
  </si>
  <si>
    <t>NKD 58.13 - Izdavanje novina</t>
  </si>
  <si>
    <t>Udio  prihoda od dotacija, državne potpore i subven. u ukupnim prihodima</t>
  </si>
  <si>
    <t xml:space="preserve">2008. </t>
  </si>
  <si>
    <t>Investicije u novu dugotrajnu imovinu</t>
  </si>
  <si>
    <r>
      <rPr>
        <b/>
        <sz val="9"/>
        <color theme="3" tint="-0.249977111117893"/>
        <rFont val="Arial"/>
        <family val="2"/>
        <charset val="238"/>
      </rPr>
      <t>Tablica 1.</t>
    </r>
    <r>
      <rPr>
        <sz val="9"/>
        <color theme="3" tint="-0.249977111117893"/>
        <rFont val="Arial"/>
        <family val="2"/>
        <charset val="238"/>
      </rPr>
      <t xml:space="preserve">  Osnovni financijski rezultati poslovanja poduzetnika u djelatnosti izdavanja knjiga, periodičnih publikacija i ostale izdavačke djelatnosti (NKD 58.1) u 2017. godini  (iznosi u tisućama kn, prosječne plaće u kn)</t>
    </r>
  </si>
  <si>
    <r>
      <rPr>
        <b/>
        <sz val="9"/>
        <color theme="3" tint="-0.249977111117893"/>
        <rFont val="Arial"/>
        <family val="2"/>
        <charset val="238"/>
      </rPr>
      <t>Tablica 1. a</t>
    </r>
    <r>
      <rPr>
        <sz val="9"/>
        <color theme="3" tint="-0.249977111117893"/>
        <rFont val="Arial"/>
        <family val="2"/>
        <charset val="238"/>
      </rPr>
      <t xml:space="preserve">  Osnovni financijski rezultati poslovanja poduzetnika u djelatnosti izdavanja knjiga, periodičnih publikacija i ostale izdavačke djelatnosti (NKD 58.1) u 2008. i 2017. godini  (iznosi u tisućama kn, prosječne plaće u kn)</t>
    </r>
  </si>
  <si>
    <t>EUROPAPRESS HOLDING D.O.O. (sada HANZA MEDIA d.o.o.)</t>
  </si>
  <si>
    <t>NARODNE NOVINE</t>
  </si>
  <si>
    <t>VEČERNJI LIST D.D.</t>
  </si>
  <si>
    <t>24SATA D.O.O.</t>
  </si>
  <si>
    <t xml:space="preserve">VJESNIK D.D. </t>
  </si>
  <si>
    <t>ŠKOLSKA KNJIGA DD</t>
  </si>
  <si>
    <t>SLOBODNA DALMACIJA D.D.</t>
  </si>
  <si>
    <t>PROFIL INTERNATIONAL D.O.O. (sada MARKNIK RENT d.o.o.)</t>
  </si>
  <si>
    <t>TISKARA ZAGREB D.O.O.</t>
  </si>
  <si>
    <t>MOZAIK KNJIGA D.O.O.</t>
  </si>
  <si>
    <t>(iznosi u tisućama kuna)</t>
  </si>
  <si>
    <r>
      <rPr>
        <b/>
        <sz val="10"/>
        <color theme="3" tint="-0.249977111117893"/>
        <rFont val="Arial"/>
        <family val="2"/>
        <charset val="238"/>
      </rPr>
      <t>Tablica 3.</t>
    </r>
    <r>
      <rPr>
        <sz val="10"/>
        <color theme="3" tint="-0.249977111117893"/>
        <rFont val="Arial"/>
        <family val="2"/>
        <charset val="238"/>
      </rPr>
      <t xml:space="preserve">  </t>
    </r>
    <r>
      <rPr>
        <b/>
        <sz val="10"/>
        <color theme="3" tint="-0.249977111117893"/>
        <rFont val="Arial"/>
        <family val="2"/>
        <charset val="238"/>
      </rPr>
      <t>Top 10 poduzetnika</t>
    </r>
    <r>
      <rPr>
        <sz val="10"/>
        <color theme="3" tint="-0.249977111117893"/>
        <rFont val="Arial"/>
        <family val="2"/>
        <charset val="238"/>
      </rPr>
      <t xml:space="preserve"> čija je pretežita djelatnost izdavanje knjiga, periodičnih publikacija i ostale izdavačke djelatnosti (NKD 58.1), </t>
    </r>
    <r>
      <rPr>
        <u/>
        <sz val="10"/>
        <color theme="3" tint="-0.249977111117893"/>
        <rFont val="Arial"/>
        <family val="2"/>
        <charset val="238"/>
      </rPr>
      <t>rangirani prema ukupnom prihodu</t>
    </r>
    <r>
      <rPr>
        <sz val="10"/>
        <color theme="3" tint="-0.249977111117893"/>
        <rFont val="Arial"/>
        <family val="2"/>
        <charset val="238"/>
      </rPr>
      <t xml:space="preserve">, </t>
    </r>
    <r>
      <rPr>
        <b/>
        <sz val="10"/>
        <color theme="3" tint="-0.249977111117893"/>
        <rFont val="Arial"/>
        <family val="2"/>
        <charset val="238"/>
      </rPr>
      <t xml:space="preserve">u 2017. g. </t>
    </r>
  </si>
  <si>
    <r>
      <rPr>
        <b/>
        <sz val="10"/>
        <color theme="3" tint="-0.249977111117893"/>
        <rFont val="Arial"/>
        <family val="2"/>
        <charset val="238"/>
      </rPr>
      <t>Tablica 3.a</t>
    </r>
    <r>
      <rPr>
        <sz val="10"/>
        <color theme="3" tint="-0.249977111117893"/>
        <rFont val="Arial"/>
        <family val="2"/>
        <charset val="238"/>
      </rPr>
      <t xml:space="preserve">  </t>
    </r>
    <r>
      <rPr>
        <b/>
        <sz val="10"/>
        <color theme="3" tint="-0.249977111117893"/>
        <rFont val="Arial"/>
        <family val="2"/>
        <charset val="238"/>
      </rPr>
      <t>Top 10 poduzetnika</t>
    </r>
    <r>
      <rPr>
        <sz val="10"/>
        <color theme="3" tint="-0.249977111117893"/>
        <rFont val="Arial"/>
        <family val="2"/>
        <charset val="238"/>
      </rPr>
      <t xml:space="preserve"> čija je pretežita djelatnost izdavanje knjiga, periodičnih publikacija i ostale izdavačke djelatnosti (NKD 58.1), </t>
    </r>
    <r>
      <rPr>
        <u/>
        <sz val="10"/>
        <color theme="3" tint="-0.249977111117893"/>
        <rFont val="Arial"/>
        <family val="2"/>
        <charset val="238"/>
      </rPr>
      <t>rangirani prema ukupnom prihodu</t>
    </r>
    <r>
      <rPr>
        <sz val="10"/>
        <color theme="3" tint="-0.249977111117893"/>
        <rFont val="Arial"/>
        <family val="2"/>
        <charset val="238"/>
      </rPr>
      <t xml:space="preserve">, </t>
    </r>
    <r>
      <rPr>
        <b/>
        <sz val="10"/>
        <color theme="3" tint="-0.249977111117893"/>
        <rFont val="Arial"/>
        <family val="2"/>
        <charset val="238"/>
      </rPr>
      <t>u 2008. 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</si>
</sst>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%"/>
    <numFmt numFmtId="165" formatCode="#,##0.0"/>
    <numFmt numFmtId="166" formatCode="0.0"/>
    <numFmt numFmtId="167" formatCode="#0.0"/>
    <numFmt numFmtId="168" formatCode="#,##0_ ;\-#,##0\ 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indexed="9"/>
      <name val="Arial"/>
      <family val="2"/>
      <charset val="238"/>
    </font>
    <font>
      <sz val="9"/>
      <color indexed="56"/>
      <name val="Arial"/>
      <family val="2"/>
      <charset val="238"/>
    </font>
    <font>
      <sz val="10"/>
      <color theme="3" tint="-0.249977111117893"/>
      <name val="Arial"/>
      <family val="2"/>
      <charset val="238"/>
    </font>
    <font>
      <b/>
      <sz val="10"/>
      <color theme="3" tint="-0.249977111117893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9"/>
      <color indexed="9"/>
      <name val="Arial"/>
      <family val="2"/>
      <charset val="238"/>
    </font>
    <font>
      <i/>
      <sz val="8"/>
      <color rgb="FF003366"/>
      <name val="Arial"/>
      <family val="2"/>
      <charset val="238"/>
    </font>
    <font>
      <sz val="10"/>
      <name val="MS Sans Serif"/>
      <family val="2"/>
      <charset val="238"/>
    </font>
    <font>
      <b/>
      <sz val="8"/>
      <color rgb="FFFFFFFF"/>
      <name val="Arial"/>
      <family val="2"/>
      <charset val="238"/>
    </font>
    <font>
      <sz val="9"/>
      <color rgb="FF00325A"/>
      <name val="Arial"/>
      <family val="2"/>
      <charset val="238"/>
    </font>
    <font>
      <sz val="9"/>
      <color rgb="FF17365D"/>
      <name val="Arial"/>
      <family val="2"/>
      <charset val="238"/>
    </font>
    <font>
      <b/>
      <sz val="9"/>
      <color indexed="56"/>
      <name val="Arial"/>
      <family val="2"/>
      <charset val="238"/>
    </font>
    <font>
      <b/>
      <sz val="11"/>
      <color theme="4" tint="-0.499984740745262"/>
      <name val="Arial"/>
      <family val="2"/>
      <charset val="238"/>
    </font>
    <font>
      <sz val="11"/>
      <color theme="4" tint="-0.499984740745262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theme="4" tint="-0.499984740745262"/>
      <name val="Arial"/>
      <family val="2"/>
      <charset val="238"/>
    </font>
    <font>
      <b/>
      <i/>
      <sz val="9"/>
      <color theme="4" tint="-0.499984740745262"/>
      <name val="Arial"/>
      <family val="2"/>
      <charset val="238"/>
    </font>
    <font>
      <u/>
      <sz val="11"/>
      <color theme="10"/>
      <name val="Calibri"/>
      <family val="2"/>
      <scheme val="minor"/>
    </font>
    <font>
      <b/>
      <sz val="9"/>
      <color theme="3" tint="-0.249977111117893"/>
      <name val="Arial"/>
      <family val="2"/>
      <charset val="238"/>
    </font>
    <font>
      <sz val="10"/>
      <name val="MS Sans Serif"/>
      <family val="2"/>
      <charset val="238"/>
    </font>
    <font>
      <u/>
      <sz val="10"/>
      <color theme="3" tint="-0.249977111117893"/>
      <name val="Arial"/>
      <family val="2"/>
      <charset val="238"/>
    </font>
    <font>
      <sz val="10"/>
      <name val="MS Sans Serif"/>
      <family val="2"/>
      <charset val="238"/>
    </font>
    <font>
      <b/>
      <sz val="8.5"/>
      <color rgb="FFFFFFFF"/>
      <name val="Arial"/>
      <family val="2"/>
      <charset val="238"/>
    </font>
    <font>
      <sz val="9"/>
      <color rgb="FF002060"/>
      <name val="Arial"/>
      <family val="2"/>
      <charset val="238"/>
    </font>
    <font>
      <b/>
      <sz val="9"/>
      <color rgb="FF00206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244061"/>
      <name val="Arial"/>
      <family val="2"/>
      <charset val="238"/>
    </font>
    <font>
      <b/>
      <sz val="9"/>
      <color rgb="FF17365D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theme="4" tint="-0.249977111117893"/>
      <name val="Arial"/>
      <family val="2"/>
      <charset val="238"/>
    </font>
    <font>
      <sz val="8"/>
      <color indexed="56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FF"/>
      <name val="Calibri"/>
      <family val="2"/>
      <charset val="238"/>
      <scheme val="minor"/>
    </font>
    <font>
      <sz val="9"/>
      <color theme="4" tint="-0.499984740745262"/>
      <name val="Arial"/>
      <family val="2"/>
      <charset val="238"/>
    </font>
    <font>
      <b/>
      <sz val="11"/>
      <color theme="4" tint="-0.499984740745262"/>
      <name val="Calibri"/>
      <family val="2"/>
      <charset val="238"/>
      <scheme val="minor"/>
    </font>
    <font>
      <i/>
      <sz val="8"/>
      <color theme="1"/>
      <name val="Arial"/>
      <family val="2"/>
      <charset val="238"/>
    </font>
    <font>
      <b/>
      <sz val="9"/>
      <color theme="4" tint="-0.499984740745262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17365D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6"/>
        <bgColor indexed="64"/>
      </patternFill>
    </fill>
  </fills>
  <borders count="3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/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  <border>
      <left/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/>
      <top/>
      <bottom style="thin">
        <color indexed="64"/>
      </bottom>
      <diagonal/>
    </border>
    <border>
      <left style="thin">
        <color indexed="22"/>
      </left>
      <right style="thin">
        <color indexed="8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rgb="FFFFFF00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rgb="FFFFFF00"/>
      </right>
      <top style="thin">
        <color indexed="9"/>
      </top>
      <bottom/>
      <diagonal/>
    </border>
  </borders>
  <cellStyleXfs count="20">
    <xf numFmtId="0" fontId="0" fillId="0" borderId="0"/>
    <xf numFmtId="0" fontId="14" fillId="0" borderId="0"/>
    <xf numFmtId="0" fontId="6" fillId="0" borderId="0"/>
    <xf numFmtId="0" fontId="24" fillId="0" borderId="0" applyNumberFormat="0" applyFill="0" applyBorder="0" applyAlignment="0" applyProtection="0"/>
    <xf numFmtId="0" fontId="26" fillId="0" borderId="0"/>
    <xf numFmtId="0" fontId="5" fillId="0" borderId="0"/>
    <xf numFmtId="0" fontId="4" fillId="0" borderId="0"/>
    <xf numFmtId="0" fontId="28" fillId="0" borderId="0"/>
    <xf numFmtId="0" fontId="14" fillId="0" borderId="0"/>
    <xf numFmtId="0" fontId="3" fillId="0" borderId="0"/>
    <xf numFmtId="0" fontId="2" fillId="0" borderId="0"/>
    <xf numFmtId="0" fontId="42" fillId="0" borderId="0"/>
    <xf numFmtId="0" fontId="1" fillId="0" borderId="0"/>
    <xf numFmtId="0" fontId="24" fillId="0" borderId="0" applyNumberFormat="0" applyFill="0" applyBorder="0" applyAlignment="0" applyProtection="0"/>
    <xf numFmtId="0" fontId="14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</cellStyleXfs>
  <cellXfs count="204">
    <xf numFmtId="0" fontId="0" fillId="0" borderId="0" xfId="0"/>
    <xf numFmtId="0" fontId="9" fillId="0" borderId="0" xfId="0" applyFont="1" applyAlignment="1"/>
    <xf numFmtId="0" fontId="9" fillId="0" borderId="0" xfId="0" applyFont="1"/>
    <xf numFmtId="0" fontId="13" fillId="0" borderId="0" xfId="0" applyFont="1" applyAlignment="1">
      <alignment vertical="center"/>
    </xf>
    <xf numFmtId="0" fontId="8" fillId="0" borderId="1" xfId="0" applyFont="1" applyBorder="1" applyAlignment="1">
      <alignment horizontal="left" vertical="center"/>
    </xf>
    <xf numFmtId="3" fontId="8" fillId="0" borderId="1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left" vertical="center"/>
    </xf>
    <xf numFmtId="3" fontId="8" fillId="0" borderId="3" xfId="0" applyNumberFormat="1" applyFont="1" applyBorder="1" applyAlignment="1">
      <alignment horizontal="right" vertical="center"/>
    </xf>
    <xf numFmtId="0" fontId="8" fillId="2" borderId="4" xfId="0" applyFont="1" applyFill="1" applyBorder="1" applyAlignment="1">
      <alignment horizontal="left" vertical="center"/>
    </xf>
    <xf numFmtId="3" fontId="8" fillId="2" borderId="4" xfId="0" applyNumberFormat="1" applyFont="1" applyFill="1" applyBorder="1" applyAlignment="1">
      <alignment horizontal="right" vertical="center"/>
    </xf>
    <xf numFmtId="0" fontId="18" fillId="0" borderId="1" xfId="0" applyFont="1" applyBorder="1" applyAlignment="1">
      <alignment horizontal="left" vertical="center"/>
    </xf>
    <xf numFmtId="3" fontId="18" fillId="0" borderId="1" xfId="0" applyNumberFormat="1" applyFont="1" applyBorder="1" applyAlignment="1">
      <alignment horizontal="right" vertical="center"/>
    </xf>
    <xf numFmtId="3" fontId="17" fillId="3" borderId="4" xfId="0" applyNumberFormat="1" applyFont="1" applyFill="1" applyBorder="1" applyAlignment="1">
      <alignment horizontal="right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left" vertical="center"/>
    </xf>
    <xf numFmtId="0" fontId="17" fillId="3" borderId="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right" vertical="center" wrapText="1"/>
    </xf>
    <xf numFmtId="0" fontId="19" fillId="0" borderId="0" xfId="0" applyFont="1" applyAlignment="1"/>
    <xf numFmtId="0" fontId="20" fillId="0" borderId="0" xfId="0" applyFont="1"/>
    <xf numFmtId="0" fontId="22" fillId="0" borderId="0" xfId="0" applyFont="1" applyAlignment="1"/>
    <xf numFmtId="0" fontId="22" fillId="0" borderId="0" xfId="0" applyFont="1"/>
    <xf numFmtId="3" fontId="8" fillId="2" borderId="4" xfId="0" applyNumberFormat="1" applyFont="1" applyFill="1" applyBorder="1" applyAlignment="1">
      <alignment horizontal="right" vertical="center" wrapText="1"/>
    </xf>
    <xf numFmtId="165" fontId="8" fillId="2" borderId="4" xfId="0" applyNumberFormat="1" applyFont="1" applyFill="1" applyBorder="1" applyAlignment="1">
      <alignment horizontal="right" vertical="center" wrapText="1"/>
    </xf>
    <xf numFmtId="3" fontId="21" fillId="2" borderId="4" xfId="0" applyNumberFormat="1" applyFont="1" applyFill="1" applyBorder="1" applyAlignment="1">
      <alignment horizontal="right" vertical="center" wrapText="1"/>
    </xf>
    <xf numFmtId="165" fontId="8" fillId="2" borderId="5" xfId="0" applyNumberFormat="1" applyFont="1" applyFill="1" applyBorder="1" applyAlignment="1">
      <alignment horizontal="right" vertical="center" wrapText="1"/>
    </xf>
    <xf numFmtId="3" fontId="8" fillId="2" borderId="7" xfId="0" applyNumberFormat="1" applyFont="1" applyFill="1" applyBorder="1" applyAlignment="1">
      <alignment horizontal="right" vertical="center" wrapText="1"/>
    </xf>
    <xf numFmtId="3" fontId="8" fillId="0" borderId="14" xfId="0" applyNumberFormat="1" applyFont="1" applyBorder="1" applyAlignment="1">
      <alignment horizontal="right" vertical="center" wrapText="1"/>
    </xf>
    <xf numFmtId="165" fontId="8" fillId="0" borderId="14" xfId="0" applyNumberFormat="1" applyFont="1" applyBorder="1" applyAlignment="1">
      <alignment horizontal="right" vertical="center" wrapText="1"/>
    </xf>
    <xf numFmtId="3" fontId="8" fillId="0" borderId="14" xfId="0" applyNumberFormat="1" applyFont="1" applyBorder="1" applyAlignment="1">
      <alignment vertical="center" wrapText="1"/>
    </xf>
    <xf numFmtId="3" fontId="8" fillId="2" borderId="5" xfId="0" applyNumberFormat="1" applyFont="1" applyFill="1" applyBorder="1" applyAlignment="1">
      <alignment horizontal="right" vertical="center" wrapText="1"/>
    </xf>
    <xf numFmtId="0" fontId="23" fillId="0" borderId="0" xfId="0" applyFont="1" applyAlignment="1"/>
    <xf numFmtId="0" fontId="23" fillId="0" borderId="0" xfId="0" applyFont="1"/>
    <xf numFmtId="0" fontId="17" fillId="3" borderId="4" xfId="0" applyFont="1" applyFill="1" applyBorder="1" applyAlignment="1">
      <alignment horizontal="center" vertical="center"/>
    </xf>
    <xf numFmtId="49" fontId="12" fillId="4" borderId="4" xfId="0" applyNumberFormat="1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3" fontId="12" fillId="4" borderId="8" xfId="0" applyNumberFormat="1" applyFont="1" applyFill="1" applyBorder="1" applyAlignment="1">
      <alignment vertical="center" wrapText="1"/>
    </xf>
    <xf numFmtId="3" fontId="12" fillId="4" borderId="10" xfId="0" applyNumberFormat="1" applyFont="1" applyFill="1" applyBorder="1" applyAlignment="1">
      <alignment vertical="center" wrapText="1"/>
    </xf>
    <xf numFmtId="3" fontId="12" fillId="4" borderId="13" xfId="0" applyNumberFormat="1" applyFont="1" applyFill="1" applyBorder="1" applyAlignment="1">
      <alignment horizontal="right" vertical="center" wrapText="1"/>
    </xf>
    <xf numFmtId="165" fontId="12" fillId="4" borderId="13" xfId="0" applyNumberFormat="1" applyFont="1" applyFill="1" applyBorder="1" applyAlignment="1">
      <alignment horizontal="right" vertical="center" wrapText="1"/>
    </xf>
    <xf numFmtId="3" fontId="12" fillId="4" borderId="4" xfId="0" applyNumberFormat="1" applyFont="1" applyFill="1" applyBorder="1" applyAlignment="1">
      <alignment horizontal="right" vertical="center" wrapText="1"/>
    </xf>
    <xf numFmtId="165" fontId="12" fillId="4" borderId="4" xfId="0" applyNumberFormat="1" applyFont="1" applyFill="1" applyBorder="1" applyAlignment="1">
      <alignment horizontal="right" vertical="center" wrapText="1"/>
    </xf>
    <xf numFmtId="3" fontId="12" fillId="4" borderId="9" xfId="0" applyNumberFormat="1" applyFont="1" applyFill="1" applyBorder="1" applyAlignment="1">
      <alignment horizontal="right" vertical="center" wrapText="1"/>
    </xf>
    <xf numFmtId="3" fontId="12" fillId="4" borderId="10" xfId="0" applyNumberFormat="1" applyFont="1" applyFill="1" applyBorder="1" applyAlignment="1">
      <alignment horizontal="right" vertical="center" wrapText="1"/>
    </xf>
    <xf numFmtId="165" fontId="12" fillId="4" borderId="11" xfId="0" applyNumberFormat="1" applyFont="1" applyFill="1" applyBorder="1" applyAlignment="1">
      <alignment horizontal="right" vertical="center" wrapText="1"/>
    </xf>
    <xf numFmtId="165" fontId="8" fillId="2" borderId="4" xfId="0" applyNumberFormat="1" applyFont="1" applyFill="1" applyBorder="1" applyAlignment="1">
      <alignment horizontal="right" vertical="center"/>
    </xf>
    <xf numFmtId="165" fontId="8" fillId="0" borderId="3" xfId="0" applyNumberFormat="1" applyFont="1" applyBorder="1" applyAlignment="1">
      <alignment horizontal="right" vertical="center"/>
    </xf>
    <xf numFmtId="165" fontId="8" fillId="0" borderId="1" xfId="0" applyNumberFormat="1" applyFont="1" applyBorder="1" applyAlignment="1">
      <alignment horizontal="right" vertical="center"/>
    </xf>
    <xf numFmtId="165" fontId="18" fillId="0" borderId="1" xfId="0" applyNumberFormat="1" applyFont="1" applyBorder="1" applyAlignment="1">
      <alignment horizontal="right" vertical="center"/>
    </xf>
    <xf numFmtId="3" fontId="25" fillId="5" borderId="4" xfId="0" applyNumberFormat="1" applyFont="1" applyFill="1" applyBorder="1" applyAlignment="1">
      <alignment horizontal="right" vertical="center" wrapText="1"/>
    </xf>
    <xf numFmtId="3" fontId="25" fillId="6" borderId="4" xfId="0" applyNumberFormat="1" applyFont="1" applyFill="1" applyBorder="1" applyAlignment="1">
      <alignment horizontal="right" vertical="center" wrapText="1"/>
    </xf>
    <xf numFmtId="0" fontId="24" fillId="0" borderId="0" xfId="3" applyAlignment="1">
      <alignment vertical="center"/>
    </xf>
    <xf numFmtId="164" fontId="25" fillId="7" borderId="4" xfId="0" applyNumberFormat="1" applyFont="1" applyFill="1" applyBorder="1" applyAlignment="1">
      <alignment horizontal="right" vertical="center" wrapText="1"/>
    </xf>
    <xf numFmtId="0" fontId="17" fillId="3" borderId="4" xfId="0" quotePrefix="1" applyFont="1" applyFill="1" applyBorder="1" applyAlignment="1">
      <alignment horizontal="center" vertical="center"/>
    </xf>
    <xf numFmtId="0" fontId="25" fillId="5" borderId="4" xfId="0" applyFont="1" applyFill="1" applyBorder="1" applyAlignment="1">
      <alignment vertical="center" wrapText="1"/>
    </xf>
    <xf numFmtId="0" fontId="25" fillId="6" borderId="4" xfId="0" applyFont="1" applyFill="1" applyBorder="1" applyAlignment="1">
      <alignment vertical="center" wrapText="1"/>
    </xf>
    <xf numFmtId="0" fontId="25" fillId="7" borderId="4" xfId="0" applyFont="1" applyFill="1" applyBorder="1" applyAlignment="1">
      <alignment vertical="center" wrapText="1"/>
    </xf>
    <xf numFmtId="0" fontId="17" fillId="3" borderId="4" xfId="0" applyFont="1" applyFill="1" applyBorder="1" applyAlignment="1">
      <alignment horizontal="left" vertical="center" wrapText="1"/>
    </xf>
    <xf numFmtId="166" fontId="0" fillId="0" borderId="0" xfId="0" applyNumberFormat="1"/>
    <xf numFmtId="165" fontId="0" fillId="0" borderId="0" xfId="0" applyNumberFormat="1"/>
    <xf numFmtId="3" fontId="21" fillId="3" borderId="4" xfId="0" applyNumberFormat="1" applyFont="1" applyFill="1" applyBorder="1" applyAlignment="1">
      <alignment horizontal="right" vertical="center" wrapText="1"/>
    </xf>
    <xf numFmtId="3" fontId="32" fillId="5" borderId="4" xfId="0" applyNumberFormat="1" applyFont="1" applyFill="1" applyBorder="1" applyAlignment="1">
      <alignment horizontal="right" vertical="center" wrapText="1"/>
    </xf>
    <xf numFmtId="3" fontId="0" fillId="0" borderId="0" xfId="0" applyNumberFormat="1"/>
    <xf numFmtId="0" fontId="29" fillId="9" borderId="4" xfId="0" applyFont="1" applyFill="1" applyBorder="1" applyAlignment="1">
      <alignment horizontal="center" vertical="center" wrapText="1"/>
    </xf>
    <xf numFmtId="0" fontId="17" fillId="10" borderId="4" xfId="0" applyFont="1" applyFill="1" applyBorder="1" applyAlignment="1">
      <alignment horizontal="center" vertical="center" wrapText="1"/>
    </xf>
    <xf numFmtId="0" fontId="17" fillId="10" borderId="4" xfId="0" applyFont="1" applyFill="1" applyBorder="1" applyAlignment="1">
      <alignment horizontal="right" vertical="center" wrapText="1"/>
    </xf>
    <xf numFmtId="3" fontId="17" fillId="10" borderId="4" xfId="0" applyNumberFormat="1" applyFont="1" applyFill="1" applyBorder="1" applyAlignment="1">
      <alignment horizontal="right" vertical="center"/>
    </xf>
    <xf numFmtId="3" fontId="33" fillId="10" borderId="4" xfId="0" applyNumberFormat="1" applyFont="1" applyFill="1" applyBorder="1" applyAlignment="1">
      <alignment horizontal="right" vertical="center"/>
    </xf>
    <xf numFmtId="0" fontId="30" fillId="10" borderId="4" xfId="0" applyFont="1" applyFill="1" applyBorder="1" applyAlignment="1">
      <alignment horizontal="right" vertical="center" wrapText="1"/>
    </xf>
    <xf numFmtId="3" fontId="30" fillId="10" borderId="4" xfId="0" applyNumberFormat="1" applyFont="1" applyFill="1" applyBorder="1" applyAlignment="1">
      <alignment horizontal="right" vertical="center"/>
    </xf>
    <xf numFmtId="0" fontId="34" fillId="11" borderId="4" xfId="0" applyFont="1" applyFill="1" applyBorder="1" applyAlignment="1">
      <alignment horizontal="center" vertical="center" wrapText="1"/>
    </xf>
    <xf numFmtId="166" fontId="34" fillId="11" borderId="4" xfId="0" applyNumberFormat="1" applyFont="1" applyFill="1" applyBorder="1" applyAlignment="1">
      <alignment horizontal="right" vertical="center" wrapText="1"/>
    </xf>
    <xf numFmtId="166" fontId="34" fillId="11" borderId="4" xfId="0" applyNumberFormat="1" applyFont="1" applyFill="1" applyBorder="1" applyAlignment="1">
      <alignment horizontal="right" vertical="center"/>
    </xf>
    <xf numFmtId="165" fontId="34" fillId="11" borderId="4" xfId="0" applyNumberFormat="1" applyFont="1" applyFill="1" applyBorder="1" applyAlignment="1">
      <alignment horizontal="right" vertical="center"/>
    </xf>
    <xf numFmtId="0" fontId="17" fillId="10" borderId="5" xfId="0" applyFont="1" applyFill="1" applyBorder="1" applyAlignment="1">
      <alignment horizontal="center" vertical="center" wrapText="1"/>
    </xf>
    <xf numFmtId="0" fontId="17" fillId="10" borderId="13" xfId="0" applyFont="1" applyFill="1" applyBorder="1" applyAlignment="1">
      <alignment horizontal="right" vertical="center" wrapText="1"/>
    </xf>
    <xf numFmtId="0" fontId="34" fillId="10" borderId="16" xfId="0" applyFont="1" applyFill="1" applyBorder="1" applyAlignment="1">
      <alignment horizontal="right" vertical="center" wrapText="1"/>
    </xf>
    <xf numFmtId="0" fontId="17" fillId="10" borderId="15" xfId="0" applyFont="1" applyFill="1" applyBorder="1" applyAlignment="1">
      <alignment horizontal="right" vertical="center" wrapText="1"/>
    </xf>
    <xf numFmtId="0" fontId="29" fillId="9" borderId="12" xfId="0" applyFont="1" applyFill="1" applyBorder="1" applyAlignment="1">
      <alignment horizontal="center" vertical="center" wrapText="1"/>
    </xf>
    <xf numFmtId="3" fontId="17" fillId="10" borderId="17" xfId="0" applyNumberFormat="1" applyFont="1" applyFill="1" applyBorder="1" applyAlignment="1">
      <alignment horizontal="right" vertical="center"/>
    </xf>
    <xf numFmtId="3" fontId="17" fillId="10" borderId="16" xfId="0" applyNumberFormat="1" applyFont="1" applyFill="1" applyBorder="1" applyAlignment="1">
      <alignment horizontal="right" vertical="center"/>
    </xf>
    <xf numFmtId="3" fontId="30" fillId="10" borderId="5" xfId="0" applyNumberFormat="1" applyFont="1" applyFill="1" applyBorder="1" applyAlignment="1">
      <alignment horizontal="right" vertical="center"/>
    </xf>
    <xf numFmtId="3" fontId="30" fillId="10" borderId="7" xfId="0" applyNumberFormat="1" applyFont="1" applyFill="1" applyBorder="1" applyAlignment="1">
      <alignment horizontal="right" vertical="center"/>
    </xf>
    <xf numFmtId="3" fontId="17" fillId="10" borderId="12" xfId="0" applyNumberFormat="1" applyFont="1" applyFill="1" applyBorder="1" applyAlignment="1">
      <alignment horizontal="right" vertical="center"/>
    </xf>
    <xf numFmtId="166" fontId="34" fillId="11" borderId="13" xfId="0" applyNumberFormat="1" applyFont="1" applyFill="1" applyBorder="1" applyAlignment="1">
      <alignment horizontal="right" vertical="center"/>
    </xf>
    <xf numFmtId="3" fontId="17" fillId="10" borderId="6" xfId="0" applyNumberFormat="1" applyFont="1" applyFill="1" applyBorder="1" applyAlignment="1">
      <alignment horizontal="right" vertical="center"/>
    </xf>
    <xf numFmtId="3" fontId="17" fillId="10" borderId="13" xfId="0" applyNumberFormat="1" applyFont="1" applyFill="1" applyBorder="1" applyAlignment="1">
      <alignment horizontal="right" vertical="center"/>
    </xf>
    <xf numFmtId="3" fontId="17" fillId="10" borderId="5" xfId="0" applyNumberFormat="1" applyFont="1" applyFill="1" applyBorder="1" applyAlignment="1">
      <alignment horizontal="right" vertical="center"/>
    </xf>
    <xf numFmtId="0" fontId="29" fillId="9" borderId="4" xfId="0" applyFont="1" applyFill="1" applyBorder="1" applyAlignment="1">
      <alignment horizontal="left" vertical="center" wrapText="1"/>
    </xf>
    <xf numFmtId="0" fontId="29" fillId="9" borderId="12" xfId="0" applyFont="1" applyFill="1" applyBorder="1" applyAlignment="1">
      <alignment horizontal="left" vertical="center" wrapText="1"/>
    </xf>
    <xf numFmtId="3" fontId="30" fillId="10" borderId="18" xfId="0" applyNumberFormat="1" applyFont="1" applyFill="1" applyBorder="1" applyAlignment="1">
      <alignment horizontal="right" vertical="center"/>
    </xf>
    <xf numFmtId="3" fontId="17" fillId="10" borderId="18" xfId="0" applyNumberFormat="1" applyFont="1" applyFill="1" applyBorder="1" applyAlignment="1">
      <alignment horizontal="right" vertical="center"/>
    </xf>
    <xf numFmtId="3" fontId="21" fillId="10" borderId="4" xfId="0" applyNumberFormat="1" applyFont="1" applyFill="1" applyBorder="1" applyAlignment="1">
      <alignment horizontal="right" vertical="center"/>
    </xf>
    <xf numFmtId="166" fontId="31" fillId="11" borderId="4" xfId="0" applyNumberFormat="1" applyFont="1" applyFill="1" applyBorder="1" applyAlignment="1">
      <alignment horizontal="right" vertical="center" wrapText="1"/>
    </xf>
    <xf numFmtId="0" fontId="37" fillId="12" borderId="4" xfId="0" applyFont="1" applyFill="1" applyBorder="1" applyAlignment="1">
      <alignment horizontal="center" vertical="center" wrapText="1"/>
    </xf>
    <xf numFmtId="3" fontId="17" fillId="10" borderId="15" xfId="0" applyNumberFormat="1" applyFont="1" applyFill="1" applyBorder="1" applyAlignment="1">
      <alignment horizontal="right" vertical="center"/>
    </xf>
    <xf numFmtId="3" fontId="17" fillId="10" borderId="19" xfId="0" applyNumberFormat="1" applyFont="1" applyFill="1" applyBorder="1" applyAlignment="1">
      <alignment horizontal="right" vertical="center"/>
    </xf>
    <xf numFmtId="164" fontId="38" fillId="13" borderId="4" xfId="0" applyNumberFormat="1" applyFont="1" applyFill="1" applyBorder="1" applyAlignment="1">
      <alignment vertical="center"/>
    </xf>
    <xf numFmtId="0" fontId="0" fillId="6" borderId="0" xfId="0" applyFill="1"/>
    <xf numFmtId="164" fontId="38" fillId="13" borderId="12" xfId="0" applyNumberFormat="1" applyFont="1" applyFill="1" applyBorder="1" applyAlignment="1">
      <alignment vertical="center"/>
    </xf>
    <xf numFmtId="164" fontId="38" fillId="13" borderId="13" xfId="0" applyNumberFormat="1" applyFont="1" applyFill="1" applyBorder="1" applyAlignment="1">
      <alignment vertical="center"/>
    </xf>
    <xf numFmtId="164" fontId="38" fillId="13" borderId="16" xfId="0" applyNumberFormat="1" applyFont="1" applyFill="1" applyBorder="1" applyAlignment="1">
      <alignment vertical="center"/>
    </xf>
    <xf numFmtId="164" fontId="38" fillId="5" borderId="4" xfId="0" applyNumberFormat="1" applyFont="1" applyFill="1" applyBorder="1"/>
    <xf numFmtId="164" fontId="38" fillId="5" borderId="12" xfId="0" applyNumberFormat="1" applyFont="1" applyFill="1" applyBorder="1"/>
    <xf numFmtId="164" fontId="38" fillId="5" borderId="13" xfId="0" applyNumberFormat="1" applyFont="1" applyFill="1" applyBorder="1"/>
    <xf numFmtId="164" fontId="38" fillId="5" borderId="18" xfId="0" applyNumberFormat="1" applyFont="1" applyFill="1" applyBorder="1"/>
    <xf numFmtId="3" fontId="30" fillId="10" borderId="13" xfId="0" applyNumberFormat="1" applyFont="1" applyFill="1" applyBorder="1" applyAlignment="1">
      <alignment horizontal="right" vertical="center"/>
    </xf>
    <xf numFmtId="3" fontId="21" fillId="10" borderId="7" xfId="0" applyNumberFormat="1" applyFont="1" applyFill="1" applyBorder="1" applyAlignment="1">
      <alignment horizontal="right" vertical="center"/>
    </xf>
    <xf numFmtId="3" fontId="30" fillId="10" borderId="6" xfId="0" applyNumberFormat="1" applyFont="1" applyFill="1" applyBorder="1" applyAlignment="1">
      <alignment horizontal="right" vertical="center"/>
    </xf>
    <xf numFmtId="3" fontId="30" fillId="10" borderId="12" xfId="0" applyNumberFormat="1" applyFont="1" applyFill="1" applyBorder="1" applyAlignment="1">
      <alignment horizontal="right" vertical="center"/>
    </xf>
    <xf numFmtId="166" fontId="31" fillId="11" borderId="13" xfId="0" applyNumberFormat="1" applyFont="1" applyFill="1" applyBorder="1" applyAlignment="1">
      <alignment horizontal="right" vertical="center" wrapText="1"/>
    </xf>
    <xf numFmtId="3" fontId="21" fillId="10" borderId="12" xfId="0" applyNumberFormat="1" applyFont="1" applyFill="1" applyBorder="1" applyAlignment="1">
      <alignment horizontal="right" vertical="center"/>
    </xf>
    <xf numFmtId="3" fontId="21" fillId="10" borderId="13" xfId="0" applyNumberFormat="1" applyFont="1" applyFill="1" applyBorder="1" applyAlignment="1">
      <alignment horizontal="right" vertical="center"/>
    </xf>
    <xf numFmtId="0" fontId="29" fillId="4" borderId="4" xfId="0" applyFont="1" applyFill="1" applyBorder="1" applyAlignment="1">
      <alignment horizontal="center" vertical="center"/>
    </xf>
    <xf numFmtId="0" fontId="29" fillId="4" borderId="4" xfId="0" applyFont="1" applyFill="1" applyBorder="1" applyAlignment="1">
      <alignment horizontal="center" vertical="center" wrapText="1"/>
    </xf>
    <xf numFmtId="0" fontId="30" fillId="3" borderId="4" xfId="0" applyFont="1" applyFill="1" applyBorder="1" applyAlignment="1">
      <alignment vertical="center" wrapText="1"/>
    </xf>
    <xf numFmtId="0" fontId="30" fillId="3" borderId="4" xfId="0" applyFont="1" applyFill="1" applyBorder="1" applyAlignment="1">
      <alignment horizontal="right" vertical="center"/>
    </xf>
    <xf numFmtId="3" fontId="30" fillId="3" borderId="4" xfId="0" applyNumberFormat="1" applyFont="1" applyFill="1" applyBorder="1" applyAlignment="1">
      <alignment horizontal="right" vertical="center"/>
    </xf>
    <xf numFmtId="3" fontId="21" fillId="3" borderId="4" xfId="0" applyNumberFormat="1" applyFont="1" applyFill="1" applyBorder="1" applyAlignment="1">
      <alignment horizontal="right" vertical="center"/>
    </xf>
    <xf numFmtId="0" fontId="31" fillId="8" borderId="4" xfId="0" applyFont="1" applyFill="1" applyBorder="1" applyAlignment="1">
      <alignment vertical="center" wrapText="1"/>
    </xf>
    <xf numFmtId="0" fontId="31" fillId="8" borderId="4" xfId="0" applyFont="1" applyFill="1" applyBorder="1" applyAlignment="1">
      <alignment horizontal="right" vertical="center"/>
    </xf>
    <xf numFmtId="3" fontId="31" fillId="8" borderId="4" xfId="0" applyNumberFormat="1" applyFont="1" applyFill="1" applyBorder="1" applyAlignment="1">
      <alignment horizontal="right" vertical="center"/>
    </xf>
    <xf numFmtId="3" fontId="8" fillId="0" borderId="21" xfId="0" applyNumberFormat="1" applyFont="1" applyBorder="1" applyAlignment="1">
      <alignment vertical="center" wrapText="1"/>
    </xf>
    <xf numFmtId="3" fontId="8" fillId="2" borderId="22" xfId="0" applyNumberFormat="1" applyFont="1" applyFill="1" applyBorder="1" applyAlignment="1">
      <alignment horizontal="right" vertical="center" wrapText="1"/>
    </xf>
    <xf numFmtId="3" fontId="8" fillId="2" borderId="16" xfId="0" applyNumberFormat="1" applyFont="1" applyFill="1" applyBorder="1" applyAlignment="1">
      <alignment horizontal="right" vertical="center" wrapText="1"/>
    </xf>
    <xf numFmtId="3" fontId="8" fillId="0" borderId="21" xfId="0" applyNumberFormat="1" applyFont="1" applyBorder="1" applyAlignment="1">
      <alignment horizontal="right" vertical="center" wrapText="1"/>
    </xf>
    <xf numFmtId="165" fontId="8" fillId="0" borderId="23" xfId="0" applyNumberFormat="1" applyFont="1" applyBorder="1" applyAlignment="1">
      <alignment horizontal="right" vertical="center" wrapText="1"/>
    </xf>
    <xf numFmtId="3" fontId="8" fillId="0" borderId="24" xfId="0" applyNumberFormat="1" applyFont="1" applyBorder="1" applyAlignment="1">
      <alignment horizontal="right" vertical="center" wrapText="1"/>
    </xf>
    <xf numFmtId="3" fontId="8" fillId="0" borderId="16" xfId="0" applyNumberFormat="1" applyFont="1" applyBorder="1" applyAlignment="1">
      <alignment horizontal="right" vertical="center" wrapText="1"/>
    </xf>
    <xf numFmtId="165" fontId="8" fillId="0" borderId="25" xfId="0" applyNumberFormat="1" applyFont="1" applyBorder="1" applyAlignment="1">
      <alignment horizontal="right" vertical="center" wrapText="1"/>
    </xf>
    <xf numFmtId="0" fontId="29" fillId="14" borderId="26" xfId="0" applyFont="1" applyFill="1" applyBorder="1" applyAlignment="1">
      <alignment horizontal="center" vertical="center" wrapText="1"/>
    </xf>
    <xf numFmtId="0" fontId="17" fillId="14" borderId="26" xfId="0" applyFont="1" applyFill="1" applyBorder="1" applyAlignment="1">
      <alignment horizontal="center" vertical="center" wrapText="1"/>
    </xf>
    <xf numFmtId="0" fontId="34" fillId="14" borderId="26" xfId="0" applyFont="1" applyFill="1" applyBorder="1" applyAlignment="1">
      <alignment horizontal="center" vertical="center" wrapText="1"/>
    </xf>
    <xf numFmtId="0" fontId="29" fillId="14" borderId="26" xfId="0" applyFont="1" applyFill="1" applyBorder="1" applyAlignment="1">
      <alignment horizontal="left" vertical="center" wrapText="1"/>
    </xf>
    <xf numFmtId="0" fontId="17" fillId="14" borderId="26" xfId="0" applyFont="1" applyFill="1" applyBorder="1" applyAlignment="1">
      <alignment horizontal="right" vertical="center" wrapText="1"/>
    </xf>
    <xf numFmtId="0" fontId="34" fillId="14" borderId="26" xfId="0" applyFont="1" applyFill="1" applyBorder="1" applyAlignment="1">
      <alignment horizontal="right" vertical="center" wrapText="1"/>
    </xf>
    <xf numFmtId="3" fontId="17" fillId="14" borderId="26" xfId="0" applyNumberFormat="1" applyFont="1" applyFill="1" applyBorder="1" applyAlignment="1">
      <alignment horizontal="right" vertical="center"/>
    </xf>
    <xf numFmtId="0" fontId="30" fillId="14" borderId="26" xfId="0" applyFont="1" applyFill="1" applyBorder="1" applyAlignment="1">
      <alignment horizontal="right" vertical="center" wrapText="1"/>
    </xf>
    <xf numFmtId="166" fontId="34" fillId="14" borderId="26" xfId="0" applyNumberFormat="1" applyFont="1" applyFill="1" applyBorder="1" applyAlignment="1">
      <alignment horizontal="right" vertical="center" wrapText="1"/>
    </xf>
    <xf numFmtId="3" fontId="30" fillId="14" borderId="26" xfId="0" applyNumberFormat="1" applyFont="1" applyFill="1" applyBorder="1" applyAlignment="1">
      <alignment horizontal="right" vertical="center"/>
    </xf>
    <xf numFmtId="166" fontId="34" fillId="14" borderId="26" xfId="0" applyNumberFormat="1" applyFont="1" applyFill="1" applyBorder="1" applyAlignment="1">
      <alignment horizontal="right" vertical="center"/>
    </xf>
    <xf numFmtId="49" fontId="7" fillId="15" borderId="29" xfId="10" applyNumberFormat="1" applyFont="1" applyFill="1" applyBorder="1" applyAlignment="1">
      <alignment horizontal="center" vertical="center" wrapText="1"/>
    </xf>
    <xf numFmtId="0" fontId="8" fillId="0" borderId="14" xfId="10" applyFont="1" applyBorder="1" applyAlignment="1">
      <alignment horizontal="left" vertical="center"/>
    </xf>
    <xf numFmtId="3" fontId="39" fillId="0" borderId="14" xfId="10" applyNumberFormat="1" applyFont="1" applyBorder="1" applyAlignment="1">
      <alignment horizontal="right" vertical="center"/>
    </xf>
    <xf numFmtId="167" fontId="39" fillId="0" borderId="14" xfId="10" applyNumberFormat="1" applyFont="1" applyBorder="1" applyAlignment="1">
      <alignment horizontal="right" vertical="center"/>
    </xf>
    <xf numFmtId="49" fontId="12" fillId="4" borderId="12" xfId="0" applyNumberFormat="1" applyFont="1" applyFill="1" applyBorder="1" applyAlignment="1">
      <alignment horizontal="center" vertical="center" wrapText="1"/>
    </xf>
    <xf numFmtId="0" fontId="8" fillId="2" borderId="4" xfId="10" applyFont="1" applyFill="1" applyBorder="1" applyAlignment="1">
      <alignment horizontal="left" vertical="center"/>
    </xf>
    <xf numFmtId="164" fontId="8" fillId="2" borderId="4" xfId="10" applyNumberFormat="1" applyFont="1" applyFill="1" applyBorder="1" applyAlignment="1">
      <alignment horizontal="right" vertical="center"/>
    </xf>
    <xf numFmtId="3" fontId="8" fillId="2" borderId="4" xfId="10" applyNumberFormat="1" applyFont="1" applyFill="1" applyBorder="1" applyAlignment="1">
      <alignment horizontal="right" vertical="center"/>
    </xf>
    <xf numFmtId="3" fontId="8" fillId="0" borderId="14" xfId="10" applyNumberFormat="1" applyFont="1" applyBorder="1" applyAlignment="1">
      <alignment horizontal="right" vertical="center"/>
    </xf>
    <xf numFmtId="3" fontId="18" fillId="0" borderId="14" xfId="10" applyNumberFormat="1" applyFont="1" applyBorder="1" applyAlignment="1">
      <alignment horizontal="right" vertical="center"/>
    </xf>
    <xf numFmtId="164" fontId="8" fillId="2" borderId="12" xfId="10" applyNumberFormat="1" applyFont="1" applyFill="1" applyBorder="1" applyAlignment="1">
      <alignment horizontal="right" vertical="center"/>
    </xf>
    <xf numFmtId="164" fontId="8" fillId="14" borderId="14" xfId="10" applyNumberFormat="1" applyFont="1" applyFill="1" applyBorder="1" applyAlignment="1">
      <alignment horizontal="right" vertical="center"/>
    </xf>
    <xf numFmtId="0" fontId="8" fillId="2" borderId="12" xfId="10" applyFont="1" applyFill="1" applyBorder="1" applyAlignment="1">
      <alignment horizontal="left" vertical="center"/>
    </xf>
    <xf numFmtId="3" fontId="8" fillId="2" borderId="12" xfId="10" applyNumberFormat="1" applyFont="1" applyFill="1" applyBorder="1" applyAlignment="1">
      <alignment horizontal="right" vertical="center"/>
    </xf>
    <xf numFmtId="3" fontId="8" fillId="2" borderId="12" xfId="0" applyNumberFormat="1" applyFont="1" applyFill="1" applyBorder="1" applyAlignment="1">
      <alignment horizontal="right" vertical="center"/>
    </xf>
    <xf numFmtId="3" fontId="8" fillId="0" borderId="14" xfId="0" applyNumberFormat="1" applyFont="1" applyBorder="1" applyAlignment="1">
      <alignment horizontal="right" vertical="center"/>
    </xf>
    <xf numFmtId="0" fontId="18" fillId="0" borderId="14" xfId="0" applyFont="1" applyBorder="1" applyAlignment="1">
      <alignment horizontal="left" vertical="center"/>
    </xf>
    <xf numFmtId="3" fontId="18" fillId="0" borderId="14" xfId="0" applyNumberFormat="1" applyFont="1" applyBorder="1" applyAlignment="1">
      <alignment horizontal="right" vertical="center"/>
    </xf>
    <xf numFmtId="49" fontId="12" fillId="15" borderId="28" xfId="10" applyNumberFormat="1" applyFont="1" applyFill="1" applyBorder="1" applyAlignment="1">
      <alignment horizontal="center" vertical="center" wrapText="1"/>
    </xf>
    <xf numFmtId="49" fontId="7" fillId="4" borderId="4" xfId="0" applyNumberFormat="1" applyFont="1" applyFill="1" applyBorder="1" applyAlignment="1">
      <alignment horizontal="center" vertical="center" wrapText="1"/>
    </xf>
    <xf numFmtId="164" fontId="18" fillId="14" borderId="14" xfId="10" applyNumberFormat="1" applyFont="1" applyFill="1" applyBorder="1" applyAlignment="1">
      <alignment horizontal="right" vertical="center"/>
    </xf>
    <xf numFmtId="0" fontId="11" fillId="4" borderId="4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7" fillId="15" borderId="27" xfId="10" applyFont="1" applyFill="1" applyBorder="1" applyAlignment="1">
      <alignment horizontal="center" vertical="center" wrapText="1"/>
    </xf>
    <xf numFmtId="0" fontId="40" fillId="0" borderId="0" xfId="0" applyFont="1" applyAlignment="1">
      <alignment wrapText="1"/>
    </xf>
    <xf numFmtId="0" fontId="41" fillId="0" borderId="0" xfId="0" applyFont="1" applyAlignment="1">
      <alignment wrapText="1"/>
    </xf>
    <xf numFmtId="0" fontId="40" fillId="0" borderId="0" xfId="0" applyFont="1" applyAlignment="1">
      <alignment horizontal="left" vertical="center" wrapText="1"/>
    </xf>
    <xf numFmtId="0" fontId="41" fillId="0" borderId="0" xfId="0" applyFont="1" applyAlignment="1">
      <alignment horizontal="left" vertical="center" wrapText="1"/>
    </xf>
    <xf numFmtId="0" fontId="25" fillId="5" borderId="5" xfId="0" applyFont="1" applyFill="1" applyBorder="1" applyAlignment="1">
      <alignment horizontal="left" vertical="center" wrapText="1"/>
    </xf>
    <xf numFmtId="0" fontId="25" fillId="5" borderId="6" xfId="0" applyFont="1" applyFill="1" applyBorder="1" applyAlignment="1">
      <alignment horizontal="left" vertical="center" wrapText="1"/>
    </xf>
    <xf numFmtId="0" fontId="25" fillId="6" borderId="5" xfId="0" applyFont="1" applyFill="1" applyBorder="1" applyAlignment="1">
      <alignment horizontal="left" vertical="center" wrapText="1"/>
    </xf>
    <xf numFmtId="0" fontId="25" fillId="6" borderId="6" xfId="0" applyFont="1" applyFill="1" applyBorder="1" applyAlignment="1">
      <alignment horizontal="left" vertical="center" wrapText="1"/>
    </xf>
    <xf numFmtId="0" fontId="25" fillId="7" borderId="5" xfId="0" applyFont="1" applyFill="1" applyBorder="1" applyAlignment="1">
      <alignment horizontal="left" vertical="center" wrapText="1"/>
    </xf>
    <xf numFmtId="0" fontId="25" fillId="7" borderId="6" xfId="0" applyFont="1" applyFill="1" applyBorder="1" applyAlignment="1">
      <alignment horizontal="left" vertical="center" wrapText="1"/>
    </xf>
    <xf numFmtId="0" fontId="29" fillId="9" borderId="19" xfId="0" applyFont="1" applyFill="1" applyBorder="1" applyAlignment="1">
      <alignment horizontal="center" vertical="center"/>
    </xf>
    <xf numFmtId="0" fontId="29" fillId="9" borderId="20" xfId="0" applyFont="1" applyFill="1" applyBorder="1" applyAlignment="1">
      <alignment horizontal="center" vertical="center"/>
    </xf>
    <xf numFmtId="0" fontId="0" fillId="0" borderId="20" xfId="0" applyBorder="1" applyAlignment="1"/>
    <xf numFmtId="0" fontId="12" fillId="4" borderId="5" xfId="0" applyFont="1" applyFill="1" applyBorder="1" applyAlignment="1">
      <alignment horizontal="center" vertical="center" wrapText="1"/>
    </xf>
    <xf numFmtId="0" fontId="14" fillId="0" borderId="0" xfId="14"/>
    <xf numFmtId="0" fontId="43" fillId="0" borderId="0" xfId="14" applyFont="1" applyAlignment="1">
      <alignment horizontal="left" vertical="center"/>
    </xf>
    <xf numFmtId="0" fontId="15" fillId="4" borderId="12" xfId="11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6" fillId="2" borderId="4" xfId="11" applyFont="1" applyFill="1" applyBorder="1" applyAlignment="1">
      <alignment horizontal="center" vertical="center" wrapText="1"/>
    </xf>
    <xf numFmtId="0" fontId="44" fillId="2" borderId="4" xfId="14" quotePrefix="1" applyNumberFormat="1" applyFont="1" applyFill="1" applyBorder="1" applyAlignment="1">
      <alignment vertical="center"/>
    </xf>
    <xf numFmtId="168" fontId="44" fillId="2" borderId="4" xfId="14" applyNumberFormat="1" applyFont="1" applyFill="1" applyBorder="1"/>
    <xf numFmtId="0" fontId="17" fillId="2" borderId="4" xfId="11" applyFont="1" applyFill="1" applyBorder="1" applyAlignment="1">
      <alignment horizontal="center" vertical="center" wrapText="1"/>
    </xf>
    <xf numFmtId="3" fontId="21" fillId="2" borderId="4" xfId="11" applyNumberFormat="1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6" fillId="0" borderId="0" xfId="0" applyFont="1"/>
    <xf numFmtId="0" fontId="44" fillId="2" borderId="4" xfId="11" applyFont="1" applyFill="1" applyBorder="1" applyAlignment="1">
      <alignment horizontal="center" vertical="center"/>
    </xf>
    <xf numFmtId="0" fontId="44" fillId="2" borderId="4" xfId="11" quotePrefix="1" applyFont="1" applyFill="1" applyBorder="1" applyAlignment="1">
      <alignment horizontal="center" vertical="center"/>
    </xf>
    <xf numFmtId="0" fontId="44" fillId="2" borderId="4" xfId="14" applyFont="1" applyFill="1" applyBorder="1" applyAlignment="1">
      <alignment vertical="center"/>
    </xf>
    <xf numFmtId="3" fontId="47" fillId="6" borderId="4" xfId="0" applyNumberFormat="1" applyFont="1" applyFill="1" applyBorder="1" applyAlignment="1">
      <alignment vertical="center"/>
    </xf>
    <xf numFmtId="3" fontId="45" fillId="5" borderId="4" xfId="0" applyNumberFormat="1" applyFont="1" applyFill="1" applyBorder="1" applyAlignment="1">
      <alignment vertical="center"/>
    </xf>
    <xf numFmtId="3" fontId="0" fillId="7" borderId="4" xfId="0" applyNumberFormat="1" applyFill="1" applyBorder="1" applyAlignment="1">
      <alignment horizontal="right" vertical="center"/>
    </xf>
    <xf numFmtId="164" fontId="47" fillId="7" borderId="4" xfId="0" applyNumberFormat="1" applyFont="1" applyFill="1" applyBorder="1" applyAlignment="1">
      <alignment vertical="center"/>
    </xf>
  </cellXfs>
  <cellStyles count="20">
    <cellStyle name="Hiperveza" xfId="3" builtinId="8"/>
    <cellStyle name="Hiperveza 2" xfId="13"/>
    <cellStyle name="Normal 2" xfId="1"/>
    <cellStyle name="Normal 3" xfId="2"/>
    <cellStyle name="Normal 3 2" xfId="12"/>
    <cellStyle name="Normalno" xfId="0" builtinId="0"/>
    <cellStyle name="Normalno 2" xfId="4"/>
    <cellStyle name="Normalno 2 2" xfId="14"/>
    <cellStyle name="Normalno 3" xfId="5"/>
    <cellStyle name="Normalno 3 2" xfId="15"/>
    <cellStyle name="Normalno 4" xfId="6"/>
    <cellStyle name="Normalno 4 2" xfId="16"/>
    <cellStyle name="Normalno 5" xfId="7"/>
    <cellStyle name="Normalno 5 2" xfId="17"/>
    <cellStyle name="Normalno 6" xfId="8"/>
    <cellStyle name="Normalno 7" xfId="9"/>
    <cellStyle name="Normalno 7 2" xfId="18"/>
    <cellStyle name="Normalno 8" xfId="10"/>
    <cellStyle name="Normalno 8 2" xfId="19"/>
    <cellStyle name="Normalno 9" xfId="11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 58.11 2008.-2017.'!$A$21</c:f>
              <c:strCache>
                <c:ptCount val="1"/>
                <c:pt idx="0">
                  <c:v>Broj poduzetnika</c:v>
                </c:pt>
              </c:strCache>
            </c:strRef>
          </c:tx>
          <c:marker>
            <c:symbol val="none"/>
          </c:marker>
          <c:cat>
            <c:strRef>
              <c:f>'J 58.11 2008.-2017.'!$B$20:$K$20</c:f>
              <c:strCache>
                <c:ptCount val="10"/>
                <c:pt idx="0">
                  <c:v>2008.</c:v>
                </c:pt>
                <c:pt idx="1">
                  <c:v>2009.</c:v>
                </c:pt>
                <c:pt idx="2">
                  <c:v>2010.</c:v>
                </c:pt>
                <c:pt idx="3">
                  <c:v>2011.</c:v>
                </c:pt>
                <c:pt idx="4">
                  <c:v>2012.</c:v>
                </c:pt>
                <c:pt idx="5">
                  <c:v>2013.</c:v>
                </c:pt>
                <c:pt idx="6">
                  <c:v>2014.</c:v>
                </c:pt>
                <c:pt idx="7">
                  <c:v>2015.</c:v>
                </c:pt>
                <c:pt idx="8">
                  <c:v>2016.</c:v>
                </c:pt>
                <c:pt idx="9">
                  <c:v>2017.</c:v>
                </c:pt>
              </c:strCache>
            </c:strRef>
          </c:cat>
          <c:val>
            <c:numRef>
              <c:f>'J 58.11 2008.-2017.'!$B$21:$K$21</c:f>
              <c:numCache>
                <c:formatCode>General</c:formatCode>
                <c:ptCount val="10"/>
                <c:pt idx="0">
                  <c:v>346</c:v>
                </c:pt>
                <c:pt idx="1">
                  <c:v>355</c:v>
                </c:pt>
                <c:pt idx="2">
                  <c:v>352</c:v>
                </c:pt>
                <c:pt idx="3">
                  <c:v>347</c:v>
                </c:pt>
                <c:pt idx="4">
                  <c:v>340</c:v>
                </c:pt>
                <c:pt idx="5">
                  <c:v>349</c:v>
                </c:pt>
                <c:pt idx="6">
                  <c:v>328</c:v>
                </c:pt>
                <c:pt idx="7" formatCode="#,##0">
                  <c:v>310</c:v>
                </c:pt>
                <c:pt idx="8">
                  <c:v>322</c:v>
                </c:pt>
                <c:pt idx="9">
                  <c:v>330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'J 58.11 2008.-2017.'!$A$22</c:f>
              <c:strCache>
                <c:ptCount val="1"/>
                <c:pt idx="0">
                  <c:v>Broj zaposlenih</c:v>
                </c:pt>
              </c:strCache>
            </c:strRef>
          </c:tx>
          <c:marker>
            <c:symbol val="none"/>
          </c:marker>
          <c:cat>
            <c:strRef>
              <c:f>'J 58.11 2008.-2017.'!$B$20:$K$20</c:f>
              <c:strCache>
                <c:ptCount val="10"/>
                <c:pt idx="0">
                  <c:v>2008.</c:v>
                </c:pt>
                <c:pt idx="1">
                  <c:v>2009.</c:v>
                </c:pt>
                <c:pt idx="2">
                  <c:v>2010.</c:v>
                </c:pt>
                <c:pt idx="3">
                  <c:v>2011.</c:v>
                </c:pt>
                <c:pt idx="4">
                  <c:v>2012.</c:v>
                </c:pt>
                <c:pt idx="5">
                  <c:v>2013.</c:v>
                </c:pt>
                <c:pt idx="6">
                  <c:v>2014.</c:v>
                </c:pt>
                <c:pt idx="7">
                  <c:v>2015.</c:v>
                </c:pt>
                <c:pt idx="8">
                  <c:v>2016.</c:v>
                </c:pt>
                <c:pt idx="9">
                  <c:v>2017.</c:v>
                </c:pt>
              </c:strCache>
            </c:strRef>
          </c:cat>
          <c:val>
            <c:numRef>
              <c:f>'J 58.11 2008.-2017.'!$B$22:$K$22</c:f>
              <c:numCache>
                <c:formatCode>#,##0</c:formatCode>
                <c:ptCount val="10"/>
                <c:pt idx="0">
                  <c:v>2122</c:v>
                </c:pt>
                <c:pt idx="1">
                  <c:v>1893</c:v>
                </c:pt>
                <c:pt idx="2">
                  <c:v>1895</c:v>
                </c:pt>
                <c:pt idx="3">
                  <c:v>1830</c:v>
                </c:pt>
                <c:pt idx="4">
                  <c:v>1517</c:v>
                </c:pt>
                <c:pt idx="5">
                  <c:v>1621</c:v>
                </c:pt>
                <c:pt idx="6">
                  <c:v>1488</c:v>
                </c:pt>
                <c:pt idx="7">
                  <c:v>968</c:v>
                </c:pt>
                <c:pt idx="8">
                  <c:v>1318</c:v>
                </c:pt>
                <c:pt idx="9">
                  <c:v>1340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207488"/>
        <c:axId val="179175424"/>
      </c:lineChart>
      <c:catAx>
        <c:axId val="174207488"/>
        <c:scaling>
          <c:orientation val="minMax"/>
        </c:scaling>
        <c:delete val="0"/>
        <c:axPos val="b"/>
        <c:majorTickMark val="none"/>
        <c:minorTickMark val="none"/>
        <c:tickLblPos val="nextTo"/>
        <c:crossAx val="179175424"/>
        <c:crosses val="autoZero"/>
        <c:auto val="1"/>
        <c:lblAlgn val="ctr"/>
        <c:lblOffset val="100"/>
        <c:noMultiLvlLbl val="0"/>
      </c:catAx>
      <c:valAx>
        <c:axId val="17917542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>
                <a:solidFill>
                  <a:schemeClr val="accent1">
                    <a:lumMod val="50000"/>
                  </a:schemeClr>
                </a:solidFill>
              </a:defRPr>
            </a:pPr>
            <a:endParaRPr lang="sr-Latn-RS"/>
          </a:p>
        </c:txPr>
        <c:crossAx val="174207488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>
                <a:solidFill>
                  <a:schemeClr val="accent1">
                    <a:lumMod val="50000"/>
                  </a:schemeClr>
                </a:solidFill>
              </a:defRPr>
            </a:pPr>
            <a:endParaRPr lang="sr-Latn-RS"/>
          </a:p>
        </c:txPr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 58.13 2008.-2017.'!$L$8</c:f>
              <c:strCache>
                <c:ptCount val="1"/>
                <c:pt idx="0">
                  <c:v>Broj poduzetnika</c:v>
                </c:pt>
              </c:strCache>
            </c:strRef>
          </c:tx>
          <c:marker>
            <c:symbol val="none"/>
          </c:marker>
          <c:cat>
            <c:strRef>
              <c:f>'J 58.13 2008.-2017.'!$M$7:$V$7</c:f>
              <c:strCache>
                <c:ptCount val="10"/>
                <c:pt idx="0">
                  <c:v>2008.</c:v>
                </c:pt>
                <c:pt idx="1">
                  <c:v>2009.</c:v>
                </c:pt>
                <c:pt idx="2">
                  <c:v>2010.</c:v>
                </c:pt>
                <c:pt idx="3">
                  <c:v>2011.</c:v>
                </c:pt>
                <c:pt idx="4">
                  <c:v>2012.</c:v>
                </c:pt>
                <c:pt idx="5">
                  <c:v>2013.</c:v>
                </c:pt>
                <c:pt idx="6">
                  <c:v>2014.</c:v>
                </c:pt>
                <c:pt idx="7">
                  <c:v>2015.</c:v>
                </c:pt>
                <c:pt idx="8">
                  <c:v>2016.</c:v>
                </c:pt>
                <c:pt idx="9">
                  <c:v>2017.</c:v>
                </c:pt>
              </c:strCache>
            </c:strRef>
          </c:cat>
          <c:val>
            <c:numRef>
              <c:f>'J 58.13 2008.-2017.'!$M$8:$V$8</c:f>
              <c:numCache>
                <c:formatCode>#,##0</c:formatCode>
                <c:ptCount val="10"/>
                <c:pt idx="0">
                  <c:v>123</c:v>
                </c:pt>
                <c:pt idx="1">
                  <c:v>122</c:v>
                </c:pt>
                <c:pt idx="2">
                  <c:v>119</c:v>
                </c:pt>
                <c:pt idx="3">
                  <c:v>121</c:v>
                </c:pt>
                <c:pt idx="4">
                  <c:v>112</c:v>
                </c:pt>
                <c:pt idx="5">
                  <c:v>108</c:v>
                </c:pt>
                <c:pt idx="6">
                  <c:v>99</c:v>
                </c:pt>
                <c:pt idx="7">
                  <c:v>95</c:v>
                </c:pt>
                <c:pt idx="8">
                  <c:v>90</c:v>
                </c:pt>
                <c:pt idx="9" formatCode="General">
                  <c:v>91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'J 58.13 2008.-2017.'!$L$9</c:f>
              <c:strCache>
                <c:ptCount val="1"/>
                <c:pt idx="0">
                  <c:v>Broj zaposlenih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'J 58.13 2008.-2017.'!$M$7:$V$7</c:f>
              <c:strCache>
                <c:ptCount val="10"/>
                <c:pt idx="0">
                  <c:v>2008.</c:v>
                </c:pt>
                <c:pt idx="1">
                  <c:v>2009.</c:v>
                </c:pt>
                <c:pt idx="2">
                  <c:v>2010.</c:v>
                </c:pt>
                <c:pt idx="3">
                  <c:v>2011.</c:v>
                </c:pt>
                <c:pt idx="4">
                  <c:v>2012.</c:v>
                </c:pt>
                <c:pt idx="5">
                  <c:v>2013.</c:v>
                </c:pt>
                <c:pt idx="6">
                  <c:v>2014.</c:v>
                </c:pt>
                <c:pt idx="7">
                  <c:v>2015.</c:v>
                </c:pt>
                <c:pt idx="8">
                  <c:v>2016.</c:v>
                </c:pt>
                <c:pt idx="9">
                  <c:v>2017.</c:v>
                </c:pt>
              </c:strCache>
            </c:strRef>
          </c:cat>
          <c:val>
            <c:numRef>
              <c:f>'J 58.13 2008.-2017.'!$M$9:$V$9</c:f>
              <c:numCache>
                <c:formatCode>#,##0</c:formatCode>
                <c:ptCount val="10"/>
                <c:pt idx="0">
                  <c:v>3483</c:v>
                </c:pt>
                <c:pt idx="1">
                  <c:v>2975</c:v>
                </c:pt>
                <c:pt idx="2">
                  <c:v>2559</c:v>
                </c:pt>
                <c:pt idx="3">
                  <c:v>1988</c:v>
                </c:pt>
                <c:pt idx="4">
                  <c:v>1723</c:v>
                </c:pt>
                <c:pt idx="5">
                  <c:v>1610</c:v>
                </c:pt>
                <c:pt idx="6">
                  <c:v>1610</c:v>
                </c:pt>
                <c:pt idx="7">
                  <c:v>1495</c:v>
                </c:pt>
                <c:pt idx="8">
                  <c:v>1449</c:v>
                </c:pt>
                <c:pt idx="9">
                  <c:v>1398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316864"/>
        <c:axId val="179180032"/>
      </c:lineChart>
      <c:catAx>
        <c:axId val="177316864"/>
        <c:scaling>
          <c:orientation val="minMax"/>
        </c:scaling>
        <c:delete val="0"/>
        <c:axPos val="b"/>
        <c:majorTickMark val="none"/>
        <c:minorTickMark val="none"/>
        <c:tickLblPos val="nextTo"/>
        <c:crossAx val="179180032"/>
        <c:crosses val="autoZero"/>
        <c:auto val="1"/>
        <c:lblAlgn val="ctr"/>
        <c:lblOffset val="100"/>
        <c:noMultiLvlLbl val="0"/>
      </c:catAx>
      <c:valAx>
        <c:axId val="17918003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900">
                <a:solidFill>
                  <a:schemeClr val="accent1">
                    <a:lumMod val="50000"/>
                  </a:schemeClr>
                </a:solidFill>
              </a:defRPr>
            </a:pPr>
            <a:endParaRPr lang="sr-Latn-RS"/>
          </a:p>
        </c:txPr>
        <c:crossAx val="177316864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>
                <a:solidFill>
                  <a:schemeClr val="accent1">
                    <a:lumMod val="50000"/>
                  </a:schemeClr>
                </a:solidFill>
              </a:defRPr>
            </a:pPr>
            <a:endParaRPr lang="sr-Latn-RS"/>
          </a:p>
        </c:txPr>
      </c:dTable>
      <c:spPr>
        <a:ln>
          <a:solidFill>
            <a:schemeClr val="accent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95249</xdr:rowOff>
    </xdr:from>
    <xdr:to>
      <xdr:col>0</xdr:col>
      <xdr:colOff>1352550</xdr:colOff>
      <xdr:row>1</xdr:row>
      <xdr:rowOff>142874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95249"/>
          <a:ext cx="1219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142875</xdr:rowOff>
    </xdr:from>
    <xdr:to>
      <xdr:col>0</xdr:col>
      <xdr:colOff>1466850</xdr:colOff>
      <xdr:row>2</xdr:row>
      <xdr:rowOff>28574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42875"/>
          <a:ext cx="13620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142875</xdr:rowOff>
    </xdr:from>
    <xdr:to>
      <xdr:col>2</xdr:col>
      <xdr:colOff>19050</xdr:colOff>
      <xdr:row>2</xdr:row>
      <xdr:rowOff>28574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42875"/>
          <a:ext cx="12096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104776</xdr:colOff>
      <xdr:row>0</xdr:row>
      <xdr:rowOff>142875</xdr:rowOff>
    </xdr:from>
    <xdr:to>
      <xdr:col>1</xdr:col>
      <xdr:colOff>133351</xdr:colOff>
      <xdr:row>2</xdr:row>
      <xdr:rowOff>28574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6" y="142875"/>
          <a:ext cx="11620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22</xdr:row>
      <xdr:rowOff>128587</xdr:rowOff>
    </xdr:from>
    <xdr:to>
      <xdr:col>9</xdr:col>
      <xdr:colOff>485775</xdr:colOff>
      <xdr:row>37</xdr:row>
      <xdr:rowOff>14287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142875</xdr:rowOff>
    </xdr:from>
    <xdr:to>
      <xdr:col>1</xdr:col>
      <xdr:colOff>133350</xdr:colOff>
      <xdr:row>2</xdr:row>
      <xdr:rowOff>28574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42875"/>
          <a:ext cx="11334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9525</xdr:colOff>
      <xdr:row>10</xdr:row>
      <xdr:rowOff>42862</xdr:rowOff>
    </xdr:from>
    <xdr:to>
      <xdr:col>23</xdr:col>
      <xdr:colOff>390525</xdr:colOff>
      <xdr:row>24</xdr:row>
      <xdr:rowOff>119062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5"/>
  <sheetViews>
    <sheetView tabSelected="1" workbookViewId="0">
      <selection activeCell="A29" sqref="A29"/>
    </sheetView>
  </sheetViews>
  <sheetFormatPr defaultRowHeight="15" x14ac:dyDescent="0.25"/>
  <cols>
    <col min="1" max="1" width="54.7109375" customWidth="1"/>
    <col min="2" max="3" width="10" customWidth="1"/>
    <col min="4" max="4" width="9.28515625" customWidth="1"/>
    <col min="5" max="5" width="10.140625" customWidth="1"/>
    <col min="6" max="6" width="55.42578125" bestFit="1" customWidth="1"/>
    <col min="9" max="9" width="9.28515625" customWidth="1"/>
  </cols>
  <sheetData>
    <row r="3" spans="1:10" ht="30" customHeight="1" x14ac:dyDescent="0.25">
      <c r="A3" s="169" t="s">
        <v>123</v>
      </c>
      <c r="B3" s="170"/>
      <c r="C3" s="170"/>
      <c r="D3" s="170"/>
      <c r="E3" s="170"/>
      <c r="F3" s="171" t="s">
        <v>124</v>
      </c>
      <c r="G3" s="172"/>
      <c r="H3" s="172"/>
      <c r="I3" s="172"/>
      <c r="J3" s="172"/>
    </row>
    <row r="4" spans="1:10" x14ac:dyDescent="0.25">
      <c r="A4" s="2"/>
      <c r="B4" s="2"/>
      <c r="C4" s="2"/>
      <c r="D4" s="2"/>
    </row>
    <row r="5" spans="1:10" ht="36" customHeight="1" x14ac:dyDescent="0.25">
      <c r="A5" s="166" t="s">
        <v>2</v>
      </c>
      <c r="B5" s="167" t="s">
        <v>75</v>
      </c>
      <c r="C5" s="167"/>
      <c r="D5" s="167"/>
      <c r="F5" s="168" t="s">
        <v>2</v>
      </c>
      <c r="G5" s="167" t="s">
        <v>75</v>
      </c>
      <c r="H5" s="167"/>
      <c r="I5" s="167"/>
    </row>
    <row r="6" spans="1:10" x14ac:dyDescent="0.25">
      <c r="A6" s="166"/>
      <c r="B6" s="33" t="s">
        <v>67</v>
      </c>
      <c r="C6" s="33" t="s">
        <v>68</v>
      </c>
      <c r="D6" s="164" t="s">
        <v>3</v>
      </c>
      <c r="F6" s="168"/>
      <c r="G6" s="163" t="s">
        <v>121</v>
      </c>
      <c r="H6" s="149" t="s">
        <v>68</v>
      </c>
      <c r="I6" s="145" t="s">
        <v>3</v>
      </c>
    </row>
    <row r="7" spans="1:10" x14ac:dyDescent="0.25">
      <c r="A7" s="8" t="s">
        <v>4</v>
      </c>
      <c r="B7" s="9"/>
      <c r="C7" s="9">
        <v>672</v>
      </c>
      <c r="D7" s="49" t="s">
        <v>5</v>
      </c>
      <c r="F7" s="150" t="s">
        <v>4</v>
      </c>
      <c r="G7" s="152">
        <v>735</v>
      </c>
      <c r="H7" s="9">
        <v>672</v>
      </c>
      <c r="I7" s="151">
        <f>H7/G7</f>
        <v>0.91428571428571426</v>
      </c>
    </row>
    <row r="8" spans="1:10" x14ac:dyDescent="0.25">
      <c r="A8" s="8" t="s">
        <v>6</v>
      </c>
      <c r="B8" s="9">
        <v>424</v>
      </c>
      <c r="C8" s="9">
        <v>450</v>
      </c>
      <c r="D8" s="49">
        <v>106.13207547169812</v>
      </c>
      <c r="F8" s="150" t="s">
        <v>6</v>
      </c>
      <c r="G8" s="152">
        <v>501</v>
      </c>
      <c r="H8" s="9">
        <v>450</v>
      </c>
      <c r="I8" s="151">
        <f t="shared" ref="I8:I23" si="0">H8/G8</f>
        <v>0.89820359281437123</v>
      </c>
    </row>
    <row r="9" spans="1:10" x14ac:dyDescent="0.25">
      <c r="A9" s="8" t="s">
        <v>7</v>
      </c>
      <c r="B9" s="9">
        <v>217</v>
      </c>
      <c r="C9" s="9">
        <v>222</v>
      </c>
      <c r="D9" s="49">
        <v>102.30414746543779</v>
      </c>
      <c r="F9" s="157" t="s">
        <v>7</v>
      </c>
      <c r="G9" s="158">
        <v>234</v>
      </c>
      <c r="H9" s="159">
        <v>222</v>
      </c>
      <c r="I9" s="155">
        <f t="shared" si="0"/>
        <v>0.94871794871794868</v>
      </c>
    </row>
    <row r="10" spans="1:10" x14ac:dyDescent="0.25">
      <c r="A10" s="6" t="s">
        <v>8</v>
      </c>
      <c r="B10" s="7">
        <v>4330</v>
      </c>
      <c r="C10" s="7">
        <v>4293</v>
      </c>
      <c r="D10" s="50">
        <v>99.145496535796767</v>
      </c>
      <c r="E10" s="63"/>
      <c r="F10" s="146" t="s">
        <v>8</v>
      </c>
      <c r="G10" s="153">
        <v>7523</v>
      </c>
      <c r="H10" s="160">
        <v>4293</v>
      </c>
      <c r="I10" s="156">
        <f t="shared" si="0"/>
        <v>0.57065000664628474</v>
      </c>
    </row>
    <row r="11" spans="1:10" x14ac:dyDescent="0.25">
      <c r="A11" s="4" t="s">
        <v>9</v>
      </c>
      <c r="B11" s="5">
        <v>2422796.449</v>
      </c>
      <c r="C11" s="5">
        <v>2326580.4589999998</v>
      </c>
      <c r="D11" s="51">
        <v>96.028721684823623</v>
      </c>
      <c r="E11" s="63"/>
      <c r="F11" s="146" t="s">
        <v>9</v>
      </c>
      <c r="G11" s="153">
        <v>5291628.2419999996</v>
      </c>
      <c r="H11" s="160">
        <v>2326580.4589999998</v>
      </c>
      <c r="I11" s="156">
        <f t="shared" si="0"/>
        <v>0.43967194077123151</v>
      </c>
    </row>
    <row r="12" spans="1:10" x14ac:dyDescent="0.25">
      <c r="A12" s="4" t="s">
        <v>10</v>
      </c>
      <c r="B12" s="5">
        <v>2374014.1189999999</v>
      </c>
      <c r="C12" s="5">
        <v>2287955.5920000002</v>
      </c>
      <c r="D12" s="51">
        <v>96.374978298939098</v>
      </c>
      <c r="E12" s="63"/>
      <c r="F12" s="146" t="s">
        <v>10</v>
      </c>
      <c r="G12" s="153">
        <v>5168008.3509999998</v>
      </c>
      <c r="H12" s="160">
        <v>2287955.5920000002</v>
      </c>
      <c r="I12" s="156">
        <f t="shared" si="0"/>
        <v>0.44271514993919953</v>
      </c>
    </row>
    <row r="13" spans="1:10" x14ac:dyDescent="0.25">
      <c r="A13" s="4" t="s">
        <v>11</v>
      </c>
      <c r="B13" s="5">
        <v>170398.71599999999</v>
      </c>
      <c r="C13" s="5">
        <v>141748.30499999999</v>
      </c>
      <c r="D13" s="51">
        <v>83.186251825982069</v>
      </c>
      <c r="F13" s="146" t="s">
        <v>11</v>
      </c>
      <c r="G13" s="153">
        <v>293925.71299999999</v>
      </c>
      <c r="H13" s="160">
        <v>141748.30499999999</v>
      </c>
      <c r="I13" s="156">
        <f t="shared" si="0"/>
        <v>0.48225894751848403</v>
      </c>
    </row>
    <row r="14" spans="1:10" x14ac:dyDescent="0.25">
      <c r="A14" s="4" t="s">
        <v>12</v>
      </c>
      <c r="B14" s="5">
        <v>121616.386</v>
      </c>
      <c r="C14" s="5">
        <v>103123.43799999999</v>
      </c>
      <c r="D14" s="51">
        <v>84.79403260675744</v>
      </c>
      <c r="F14" s="146" t="s">
        <v>12</v>
      </c>
      <c r="G14" s="153">
        <v>170305.821</v>
      </c>
      <c r="H14" s="160">
        <v>103123.43799999999</v>
      </c>
      <c r="I14" s="156">
        <f t="shared" si="0"/>
        <v>0.60551916190815347</v>
      </c>
    </row>
    <row r="15" spans="1:10" x14ac:dyDescent="0.25">
      <c r="A15" s="4" t="s">
        <v>13</v>
      </c>
      <c r="B15" s="5">
        <v>24568.901999999998</v>
      </c>
      <c r="C15" s="5">
        <v>14483.791999999999</v>
      </c>
      <c r="D15" s="51">
        <v>58.951726861867904</v>
      </c>
      <c r="F15" s="146" t="s">
        <v>13</v>
      </c>
      <c r="G15" s="153">
        <v>48133.783000000003</v>
      </c>
      <c r="H15" s="160">
        <v>14483.791999999999</v>
      </c>
      <c r="I15" s="156">
        <f t="shared" si="0"/>
        <v>0.30090699498936119</v>
      </c>
    </row>
    <row r="16" spans="1:10" x14ac:dyDescent="0.25">
      <c r="A16" s="4" t="s">
        <v>14</v>
      </c>
      <c r="B16" s="5">
        <v>145384.02600000001</v>
      </c>
      <c r="C16" s="5">
        <v>124228.921</v>
      </c>
      <c r="D16" s="51">
        <v>85.448810586659633</v>
      </c>
      <c r="E16" s="63"/>
      <c r="F16" s="146" t="s">
        <v>14</v>
      </c>
      <c r="G16" s="153">
        <v>245898.9</v>
      </c>
      <c r="H16" s="160">
        <v>124228.921</v>
      </c>
      <c r="I16" s="156">
        <f t="shared" si="0"/>
        <v>0.50520324003076067</v>
      </c>
    </row>
    <row r="17" spans="1:9" x14ac:dyDescent="0.25">
      <c r="A17" s="4" t="s">
        <v>15</v>
      </c>
      <c r="B17" s="5">
        <v>121170.598</v>
      </c>
      <c r="C17" s="5">
        <v>100087.84600000001</v>
      </c>
      <c r="D17" s="51">
        <v>82.600769206404351</v>
      </c>
      <c r="E17" s="63"/>
      <c r="F17" s="146" t="s">
        <v>15</v>
      </c>
      <c r="G17" s="153">
        <v>170412.791</v>
      </c>
      <c r="H17" s="160">
        <v>100087.84600000001</v>
      </c>
      <c r="I17" s="156">
        <f t="shared" si="0"/>
        <v>0.58732590090611214</v>
      </c>
    </row>
    <row r="18" spans="1:9" x14ac:dyDescent="0.25">
      <c r="A18" s="10" t="s">
        <v>20</v>
      </c>
      <c r="B18" s="11">
        <v>24213.428</v>
      </c>
      <c r="C18" s="11">
        <v>24141.075000000001</v>
      </c>
      <c r="D18" s="52">
        <v>99.701186465625597</v>
      </c>
      <c r="E18" s="63"/>
      <c r="F18" s="161" t="s">
        <v>20</v>
      </c>
      <c r="G18" s="154">
        <v>75486.108999999997</v>
      </c>
      <c r="H18" s="162">
        <v>24141.075000000001</v>
      </c>
      <c r="I18" s="165">
        <f t="shared" si="0"/>
        <v>0.31980817821726648</v>
      </c>
    </row>
    <row r="19" spans="1:9" x14ac:dyDescent="0.25">
      <c r="A19" s="4" t="s">
        <v>17</v>
      </c>
      <c r="B19" s="5">
        <v>117853.163</v>
      </c>
      <c r="C19" s="5">
        <v>120004.061</v>
      </c>
      <c r="D19" s="51">
        <v>101.82506599334971</v>
      </c>
      <c r="F19" s="146" t="s">
        <v>17</v>
      </c>
      <c r="G19" s="153">
        <v>331804.57</v>
      </c>
      <c r="H19" s="160">
        <v>120004.061</v>
      </c>
      <c r="I19" s="156">
        <f t="shared" si="0"/>
        <v>0.36167091068094692</v>
      </c>
    </row>
    <row r="20" spans="1:9" x14ac:dyDescent="0.25">
      <c r="A20" s="4" t="s">
        <v>18</v>
      </c>
      <c r="B20" s="5">
        <v>141394.09099999999</v>
      </c>
      <c r="C20" s="5">
        <v>81979.096000000005</v>
      </c>
      <c r="D20" s="51">
        <v>57.979152749742568</v>
      </c>
      <c r="E20" s="63"/>
      <c r="F20" s="146" t="s">
        <v>18</v>
      </c>
      <c r="G20" s="153">
        <v>595020.00100000005</v>
      </c>
      <c r="H20" s="160">
        <v>81979.096000000005</v>
      </c>
      <c r="I20" s="156">
        <f t="shared" si="0"/>
        <v>0.13777536194115264</v>
      </c>
    </row>
    <row r="21" spans="1:9" x14ac:dyDescent="0.25">
      <c r="A21" s="4" t="s">
        <v>19</v>
      </c>
      <c r="B21" s="5">
        <v>-23540.928</v>
      </c>
      <c r="C21" s="5">
        <v>38024.964999999997</v>
      </c>
      <c r="D21" s="51" t="s">
        <v>5</v>
      </c>
      <c r="F21" s="146" t="s">
        <v>19</v>
      </c>
      <c r="G21" s="153">
        <v>-263215.43099999998</v>
      </c>
      <c r="H21" s="160">
        <v>38024.964999999997</v>
      </c>
      <c r="I21" s="51" t="s">
        <v>5</v>
      </c>
    </row>
    <row r="22" spans="1:9" x14ac:dyDescent="0.25">
      <c r="A22" s="4" t="s">
        <v>21</v>
      </c>
      <c r="B22" s="5">
        <v>13205.661</v>
      </c>
      <c r="C22" s="5">
        <v>6688.6310000000003</v>
      </c>
      <c r="D22" s="51">
        <v>50.649725144390736</v>
      </c>
      <c r="E22" s="63"/>
      <c r="F22" s="146" t="s">
        <v>122</v>
      </c>
      <c r="G22" s="153">
        <v>247572.31599999999</v>
      </c>
      <c r="H22" s="160">
        <v>6688.6310000000003</v>
      </c>
      <c r="I22" s="156">
        <f t="shared" si="0"/>
        <v>2.7016877767544901E-2</v>
      </c>
    </row>
    <row r="23" spans="1:9" x14ac:dyDescent="0.25">
      <c r="A23" s="4" t="s">
        <v>16</v>
      </c>
      <c r="B23" s="5">
        <v>6299.6481909160893</v>
      </c>
      <c r="C23" s="5">
        <v>6410.966127028496</v>
      </c>
      <c r="D23" s="51">
        <v>101.76705004372981</v>
      </c>
      <c r="F23" s="146" t="s">
        <v>16</v>
      </c>
      <c r="G23" s="153">
        <v>6063.221697904205</v>
      </c>
      <c r="H23" s="160">
        <v>6410.966127028496</v>
      </c>
      <c r="I23" s="156">
        <f t="shared" si="0"/>
        <v>1.0573530783551079</v>
      </c>
    </row>
    <row r="24" spans="1:9" x14ac:dyDescent="0.25">
      <c r="A24" s="3" t="s">
        <v>69</v>
      </c>
      <c r="B24" s="2"/>
      <c r="C24" s="2"/>
      <c r="D24" s="2"/>
      <c r="F24" s="3" t="s">
        <v>69</v>
      </c>
    </row>
    <row r="25" spans="1:9" x14ac:dyDescent="0.25">
      <c r="F25" s="146"/>
      <c r="G25" s="147"/>
      <c r="H25" s="147"/>
      <c r="I25" s="148"/>
    </row>
  </sheetData>
  <mergeCells count="6">
    <mergeCell ref="A5:A6"/>
    <mergeCell ref="B5:D5"/>
    <mergeCell ref="F5:F6"/>
    <mergeCell ref="G5:I5"/>
    <mergeCell ref="A3:E3"/>
    <mergeCell ref="F3:J3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14"/>
  <sheetViews>
    <sheetView workbookViewId="0">
      <selection activeCell="C18" sqref="C18"/>
    </sheetView>
  </sheetViews>
  <sheetFormatPr defaultRowHeight="15" x14ac:dyDescent="0.25"/>
  <cols>
    <col min="1" max="1" width="42.42578125" customWidth="1"/>
    <col min="2" max="3" width="12.140625" customWidth="1"/>
    <col min="4" max="4" width="11.7109375" customWidth="1"/>
    <col min="5" max="5" width="12.140625" customWidth="1"/>
    <col min="6" max="6" width="14" customWidth="1"/>
    <col min="7" max="7" width="10.7109375" customWidth="1"/>
  </cols>
  <sheetData>
    <row r="4" spans="1:6" x14ac:dyDescent="0.25">
      <c r="A4" s="1" t="s">
        <v>85</v>
      </c>
    </row>
    <row r="6" spans="1:6" ht="33.75" x14ac:dyDescent="0.25">
      <c r="A6" s="117" t="s">
        <v>76</v>
      </c>
      <c r="B6" s="118" t="s">
        <v>4</v>
      </c>
      <c r="C6" s="118" t="s">
        <v>77</v>
      </c>
      <c r="D6" s="118" t="s">
        <v>9</v>
      </c>
      <c r="E6" s="118" t="s">
        <v>10</v>
      </c>
      <c r="F6" s="118" t="s">
        <v>78</v>
      </c>
    </row>
    <row r="7" spans="1:6" x14ac:dyDescent="0.25">
      <c r="A7" s="119" t="s">
        <v>79</v>
      </c>
      <c r="B7" s="120">
        <v>330</v>
      </c>
      <c r="C7" s="121">
        <v>1340</v>
      </c>
      <c r="D7" s="121">
        <v>725483.81599999999</v>
      </c>
      <c r="E7" s="121">
        <v>661105.73699999996</v>
      </c>
      <c r="F7" s="121">
        <v>50913</v>
      </c>
    </row>
    <row r="8" spans="1:6" x14ac:dyDescent="0.25">
      <c r="A8" s="119" t="s">
        <v>80</v>
      </c>
      <c r="B8" s="120">
        <v>2</v>
      </c>
      <c r="C8" s="120">
        <v>3</v>
      </c>
      <c r="D8" s="121">
        <v>640.18499999999995</v>
      </c>
      <c r="E8" s="121">
        <v>666.95699999999999</v>
      </c>
      <c r="F8" s="122">
        <v>-27</v>
      </c>
    </row>
    <row r="9" spans="1:6" x14ac:dyDescent="0.25">
      <c r="A9" s="119" t="s">
        <v>81</v>
      </c>
      <c r="B9" s="120">
        <v>91</v>
      </c>
      <c r="C9" s="121">
        <v>1398</v>
      </c>
      <c r="D9" s="121">
        <v>772564.77599999995</v>
      </c>
      <c r="E9" s="121">
        <v>756384.54799999995</v>
      </c>
      <c r="F9" s="121">
        <v>15376</v>
      </c>
    </row>
    <row r="10" spans="1:6" x14ac:dyDescent="0.25">
      <c r="A10" s="119" t="s">
        <v>82</v>
      </c>
      <c r="B10" s="120">
        <v>153</v>
      </c>
      <c r="C10" s="120">
        <v>950</v>
      </c>
      <c r="D10" s="121">
        <v>462504.61300000001</v>
      </c>
      <c r="E10" s="121">
        <v>456956.63500000001</v>
      </c>
      <c r="F10" s="121">
        <v>5031</v>
      </c>
    </row>
    <row r="11" spans="1:6" x14ac:dyDescent="0.25">
      <c r="A11" s="119" t="s">
        <v>83</v>
      </c>
      <c r="B11" s="120">
        <v>96</v>
      </c>
      <c r="C11" s="120">
        <v>602</v>
      </c>
      <c r="D11" s="121">
        <v>365387.06900000002</v>
      </c>
      <c r="E11" s="121">
        <v>412841.71500000003</v>
      </c>
      <c r="F11" s="122">
        <v>-47152</v>
      </c>
    </row>
    <row r="12" spans="1:6" x14ac:dyDescent="0.25">
      <c r="A12" s="123" t="s">
        <v>84</v>
      </c>
      <c r="B12" s="124">
        <f>SUM(B7:B11)</f>
        <v>672</v>
      </c>
      <c r="C12" s="125">
        <f>SUM(C7:C11)</f>
        <v>4293</v>
      </c>
      <c r="D12" s="125">
        <f>SUM(D7:D11)</f>
        <v>2326580.4590000003</v>
      </c>
      <c r="E12" s="125">
        <f>SUM(E7:E11)</f>
        <v>2287955.5920000002</v>
      </c>
      <c r="F12" s="125">
        <f>SUM(F7:F11)</f>
        <v>24141</v>
      </c>
    </row>
    <row r="14" spans="1:6" x14ac:dyDescent="0.25">
      <c r="A14" s="3" t="s">
        <v>69</v>
      </c>
    </row>
  </sheetData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20"/>
  <sheetViews>
    <sheetView workbookViewId="0">
      <selection activeCell="D23" sqref="D23"/>
    </sheetView>
  </sheetViews>
  <sheetFormatPr defaultRowHeight="15" x14ac:dyDescent="0.25"/>
  <cols>
    <col min="1" max="1" width="6" customWidth="1"/>
    <col min="2" max="2" width="13.42578125" customWidth="1"/>
    <col min="3" max="3" width="27.140625" customWidth="1"/>
    <col min="4" max="4" width="9.28515625" customWidth="1"/>
    <col min="5" max="5" width="9.5703125" bestFit="1" customWidth="1"/>
    <col min="6" max="6" width="8.85546875" bestFit="1" customWidth="1"/>
    <col min="7" max="7" width="8.140625" bestFit="1" customWidth="1"/>
    <col min="9" max="9" width="6.28515625" customWidth="1"/>
    <col min="10" max="10" width="12" bestFit="1" customWidth="1"/>
    <col min="11" max="11" width="51.42578125" bestFit="1" customWidth="1"/>
    <col min="13" max="13" width="9.85546875" customWidth="1"/>
    <col min="14" max="14" width="11.28515625" bestFit="1" customWidth="1"/>
    <col min="15" max="15" width="10.42578125" bestFit="1" customWidth="1"/>
  </cols>
  <sheetData>
    <row r="3" spans="1:15" x14ac:dyDescent="0.25">
      <c r="I3" s="184"/>
      <c r="J3" s="183"/>
      <c r="K3" s="183"/>
      <c r="L3" s="183"/>
      <c r="M3" s="183"/>
      <c r="N3" s="183"/>
      <c r="O3" s="183"/>
    </row>
    <row r="4" spans="1:15" ht="29.25" customHeight="1" x14ac:dyDescent="0.25">
      <c r="A4" s="194" t="s">
        <v>136</v>
      </c>
      <c r="B4" s="195"/>
      <c r="C4" s="195"/>
      <c r="D4" s="195"/>
      <c r="E4" s="195"/>
      <c r="F4" s="195"/>
      <c r="G4" s="195"/>
      <c r="I4" s="193" t="s">
        <v>137</v>
      </c>
      <c r="J4" s="192"/>
      <c r="K4" s="192"/>
      <c r="L4" s="192"/>
      <c r="M4" s="192"/>
      <c r="N4" s="192"/>
      <c r="O4" s="192"/>
    </row>
    <row r="5" spans="1:15" x14ac:dyDescent="0.25">
      <c r="F5" s="196" t="s">
        <v>135</v>
      </c>
      <c r="N5" s="196" t="s">
        <v>135</v>
      </c>
    </row>
    <row r="6" spans="1:15" ht="33.75" x14ac:dyDescent="0.25">
      <c r="A6" s="34" t="s">
        <v>43</v>
      </c>
      <c r="B6" s="34" t="s">
        <v>22</v>
      </c>
      <c r="C6" s="34" t="s">
        <v>44</v>
      </c>
      <c r="D6" s="34" t="s">
        <v>73</v>
      </c>
      <c r="E6" s="34" t="s">
        <v>8</v>
      </c>
      <c r="F6" s="34" t="s">
        <v>45</v>
      </c>
      <c r="G6" s="34" t="s">
        <v>74</v>
      </c>
      <c r="I6" s="185" t="s">
        <v>43</v>
      </c>
      <c r="J6" s="185" t="s">
        <v>22</v>
      </c>
      <c r="K6" s="185" t="s">
        <v>44</v>
      </c>
      <c r="L6" s="185" t="s">
        <v>73</v>
      </c>
      <c r="M6" s="185" t="s">
        <v>8</v>
      </c>
      <c r="N6" s="185" t="s">
        <v>45</v>
      </c>
      <c r="O6" s="185" t="s">
        <v>74</v>
      </c>
    </row>
    <row r="7" spans="1:15" x14ac:dyDescent="0.25">
      <c r="A7" s="13" t="s">
        <v>46</v>
      </c>
      <c r="B7" s="32">
        <v>64546066176</v>
      </c>
      <c r="C7" s="14" t="s">
        <v>89</v>
      </c>
      <c r="D7" s="15" t="s">
        <v>70</v>
      </c>
      <c r="E7" s="16">
        <v>469</v>
      </c>
      <c r="F7" s="12">
        <v>315907.42599999998</v>
      </c>
      <c r="G7" s="64">
        <v>-49891.59</v>
      </c>
      <c r="I7" s="187" t="s">
        <v>46</v>
      </c>
      <c r="J7" s="199">
        <v>79517545745</v>
      </c>
      <c r="K7" s="188" t="s">
        <v>125</v>
      </c>
      <c r="L7" s="186" t="s">
        <v>70</v>
      </c>
      <c r="M7" s="188">
        <v>262</v>
      </c>
      <c r="N7" s="189">
        <v>719707.34299999999</v>
      </c>
      <c r="O7" s="189">
        <v>12504.823</v>
      </c>
    </row>
    <row r="8" spans="1:15" x14ac:dyDescent="0.25">
      <c r="A8" s="15" t="s">
        <v>47</v>
      </c>
      <c r="B8" s="32">
        <v>79517545745</v>
      </c>
      <c r="C8" s="14" t="s">
        <v>90</v>
      </c>
      <c r="D8" s="15" t="s">
        <v>70</v>
      </c>
      <c r="E8" s="16">
        <v>427</v>
      </c>
      <c r="F8" s="12">
        <v>247155.35399999999</v>
      </c>
      <c r="G8" s="12">
        <v>5625.2460000000001</v>
      </c>
      <c r="I8" s="190" t="s">
        <v>47</v>
      </c>
      <c r="J8" s="197">
        <v>64546066176</v>
      </c>
      <c r="K8" s="188" t="s">
        <v>126</v>
      </c>
      <c r="L8" s="186" t="s">
        <v>70</v>
      </c>
      <c r="M8" s="188">
        <v>546</v>
      </c>
      <c r="N8" s="189">
        <v>440359.02799999999</v>
      </c>
      <c r="O8" s="189">
        <v>17653.955000000002</v>
      </c>
    </row>
    <row r="9" spans="1:15" x14ac:dyDescent="0.25">
      <c r="A9" s="15" t="s">
        <v>48</v>
      </c>
      <c r="B9" s="32">
        <v>78093047651</v>
      </c>
      <c r="C9" s="14" t="s">
        <v>91</v>
      </c>
      <c r="D9" s="15" t="s">
        <v>70</v>
      </c>
      <c r="E9" s="16">
        <v>158</v>
      </c>
      <c r="F9" s="12">
        <v>187818.28</v>
      </c>
      <c r="G9" s="12">
        <v>927.07100000000003</v>
      </c>
      <c r="I9" s="190" t="s">
        <v>48</v>
      </c>
      <c r="J9" s="197">
        <v>92276133102</v>
      </c>
      <c r="K9" s="188" t="s">
        <v>127</v>
      </c>
      <c r="L9" s="186" t="s">
        <v>70</v>
      </c>
      <c r="M9" s="188">
        <v>201</v>
      </c>
      <c r="N9" s="189">
        <v>362317.69300000003</v>
      </c>
      <c r="O9" s="189">
        <v>7766.7879999999996</v>
      </c>
    </row>
    <row r="10" spans="1:15" x14ac:dyDescent="0.25">
      <c r="A10" s="15" t="s">
        <v>49</v>
      </c>
      <c r="B10" s="32">
        <v>92276133102</v>
      </c>
      <c r="C10" s="14" t="s">
        <v>92</v>
      </c>
      <c r="D10" s="15" t="s">
        <v>70</v>
      </c>
      <c r="E10" s="16">
        <v>167</v>
      </c>
      <c r="F10" s="12">
        <v>172434.80600000001</v>
      </c>
      <c r="G10" s="12">
        <v>18226.281999999999</v>
      </c>
      <c r="I10" s="190" t="s">
        <v>49</v>
      </c>
      <c r="J10" s="197">
        <v>78093047651</v>
      </c>
      <c r="K10" s="188" t="s">
        <v>128</v>
      </c>
      <c r="L10" s="186" t="s">
        <v>70</v>
      </c>
      <c r="M10" s="188">
        <v>131</v>
      </c>
      <c r="N10" s="189">
        <v>273762.25300000003</v>
      </c>
      <c r="O10" s="189">
        <v>40662.853000000003</v>
      </c>
    </row>
    <row r="11" spans="1:15" x14ac:dyDescent="0.25">
      <c r="A11" s="15" t="s">
        <v>50</v>
      </c>
      <c r="B11" s="32">
        <v>38967655335</v>
      </c>
      <c r="C11" s="61" t="s">
        <v>93</v>
      </c>
      <c r="D11" s="15" t="s">
        <v>70</v>
      </c>
      <c r="E11" s="16">
        <v>283</v>
      </c>
      <c r="F11" s="12">
        <v>172095.49100000001</v>
      </c>
      <c r="G11" s="12">
        <v>13723.813</v>
      </c>
      <c r="I11" s="190" t="s">
        <v>50</v>
      </c>
      <c r="J11" s="199">
        <v>83180487843</v>
      </c>
      <c r="K11" s="188" t="s">
        <v>129</v>
      </c>
      <c r="L11" s="186" t="s">
        <v>70</v>
      </c>
      <c r="M11" s="188">
        <v>520</v>
      </c>
      <c r="N11" s="189">
        <v>263315.76299999998</v>
      </c>
      <c r="O11" s="189">
        <v>2457.4650000000001</v>
      </c>
    </row>
    <row r="12" spans="1:15" x14ac:dyDescent="0.25">
      <c r="A12" s="15" t="s">
        <v>51</v>
      </c>
      <c r="B12" s="32">
        <v>35075764438</v>
      </c>
      <c r="C12" s="14" t="s">
        <v>94</v>
      </c>
      <c r="D12" s="15" t="s">
        <v>71</v>
      </c>
      <c r="E12" s="16">
        <v>239</v>
      </c>
      <c r="F12" s="12">
        <v>103929.071</v>
      </c>
      <c r="G12" s="12">
        <v>1329.88</v>
      </c>
      <c r="I12" s="190" t="s">
        <v>51</v>
      </c>
      <c r="J12" s="197">
        <v>38967655335</v>
      </c>
      <c r="K12" s="188" t="s">
        <v>130</v>
      </c>
      <c r="L12" s="186" t="s">
        <v>70</v>
      </c>
      <c r="M12" s="188">
        <v>288</v>
      </c>
      <c r="N12" s="189">
        <v>246070.859</v>
      </c>
      <c r="O12" s="189">
        <v>21480.883999999998</v>
      </c>
    </row>
    <row r="13" spans="1:15" x14ac:dyDescent="0.25">
      <c r="A13" s="15" t="s">
        <v>52</v>
      </c>
      <c r="B13" s="32">
        <v>44110106406</v>
      </c>
      <c r="C13" s="14" t="s">
        <v>95</v>
      </c>
      <c r="D13" s="15" t="s">
        <v>99</v>
      </c>
      <c r="E13" s="16">
        <v>226</v>
      </c>
      <c r="F13" s="12">
        <v>76231.816000000006</v>
      </c>
      <c r="G13" s="64">
        <v>-356.02699999999999</v>
      </c>
      <c r="I13" s="190" t="s">
        <v>52</v>
      </c>
      <c r="J13" s="197">
        <v>35075764438</v>
      </c>
      <c r="K13" s="188" t="s">
        <v>131</v>
      </c>
      <c r="L13" s="186" t="s">
        <v>71</v>
      </c>
      <c r="M13" s="188">
        <v>573</v>
      </c>
      <c r="N13" s="189">
        <v>229502.71799999999</v>
      </c>
      <c r="O13" s="191">
        <v>-18667.006000000001</v>
      </c>
    </row>
    <row r="14" spans="1:15" x14ac:dyDescent="0.25">
      <c r="A14" s="15" t="s">
        <v>53</v>
      </c>
      <c r="B14" s="32">
        <v>95803232921</v>
      </c>
      <c r="C14" s="14" t="s">
        <v>96</v>
      </c>
      <c r="D14" s="15" t="s">
        <v>70</v>
      </c>
      <c r="E14" s="16">
        <v>73</v>
      </c>
      <c r="F14" s="12">
        <v>73597.664000000004</v>
      </c>
      <c r="G14" s="12">
        <v>20415.834999999999</v>
      </c>
      <c r="I14" s="190" t="s">
        <v>53</v>
      </c>
      <c r="J14" s="199">
        <v>39186998538</v>
      </c>
      <c r="K14" s="188" t="s">
        <v>132</v>
      </c>
      <c r="L14" s="186" t="s">
        <v>70</v>
      </c>
      <c r="M14" s="188">
        <v>263</v>
      </c>
      <c r="N14" s="189">
        <v>202968.70600000001</v>
      </c>
      <c r="O14" s="189">
        <v>14523.222</v>
      </c>
    </row>
    <row r="15" spans="1:15" x14ac:dyDescent="0.25">
      <c r="A15" s="15" t="s">
        <v>54</v>
      </c>
      <c r="B15" s="57">
        <v>57010186553</v>
      </c>
      <c r="C15" s="14" t="s">
        <v>97</v>
      </c>
      <c r="D15" s="15" t="s">
        <v>70</v>
      </c>
      <c r="E15" s="16">
        <v>94</v>
      </c>
      <c r="F15" s="12">
        <v>42576.665000000001</v>
      </c>
      <c r="G15" s="64">
        <v>-4828.3519999999999</v>
      </c>
      <c r="I15" s="190" t="s">
        <v>54</v>
      </c>
      <c r="J15" s="199">
        <v>24449097646</v>
      </c>
      <c r="K15" s="188" t="s">
        <v>133</v>
      </c>
      <c r="L15" s="186" t="s">
        <v>70</v>
      </c>
      <c r="M15" s="188">
        <v>104</v>
      </c>
      <c r="N15" s="189">
        <v>189315.67600000001</v>
      </c>
      <c r="O15" s="189">
        <v>5781.1049999999996</v>
      </c>
    </row>
    <row r="16" spans="1:15" x14ac:dyDescent="0.25">
      <c r="A16" s="15" t="s">
        <v>55</v>
      </c>
      <c r="B16" s="32">
        <v>58576890942</v>
      </c>
      <c r="C16" s="14" t="s">
        <v>98</v>
      </c>
      <c r="D16" s="15" t="s">
        <v>70</v>
      </c>
      <c r="E16" s="16">
        <v>78</v>
      </c>
      <c r="F16" s="12">
        <v>40145.341999999997</v>
      </c>
      <c r="G16" s="64">
        <v>-5357.4059999999999</v>
      </c>
      <c r="I16" s="190" t="s">
        <v>55</v>
      </c>
      <c r="J16" s="198">
        <v>57010186553</v>
      </c>
      <c r="K16" s="188" t="s">
        <v>134</v>
      </c>
      <c r="L16" s="186" t="s">
        <v>70</v>
      </c>
      <c r="M16" s="188">
        <v>272</v>
      </c>
      <c r="N16" s="189">
        <v>172004.696</v>
      </c>
      <c r="O16" s="189">
        <v>619.55499999999995</v>
      </c>
    </row>
    <row r="17" spans="1:15" ht="15" customHeight="1" x14ac:dyDescent="0.25">
      <c r="A17" s="173" t="s">
        <v>56</v>
      </c>
      <c r="B17" s="174"/>
      <c r="C17" s="174"/>
      <c r="D17" s="58"/>
      <c r="E17" s="53">
        <f>SUM(E7:E16)</f>
        <v>2214</v>
      </c>
      <c r="F17" s="53">
        <f>SUM(F7:F16)</f>
        <v>1431891.9150000003</v>
      </c>
      <c r="G17" s="65">
        <f>SUM(G7:G16)</f>
        <v>-185.24799999999595</v>
      </c>
      <c r="I17" s="173" t="s">
        <v>56</v>
      </c>
      <c r="J17" s="174"/>
      <c r="K17" s="174"/>
      <c r="L17" s="58"/>
      <c r="M17" s="201">
        <f>SUM(M7:M16)</f>
        <v>3160</v>
      </c>
      <c r="N17" s="201">
        <f>SUM(N7:N16)</f>
        <v>3099324.7349999999</v>
      </c>
      <c r="O17" s="201">
        <f>SUM(O7:O16)</f>
        <v>104783.64399999997</v>
      </c>
    </row>
    <row r="18" spans="1:15" ht="15" customHeight="1" x14ac:dyDescent="0.25">
      <c r="A18" s="175" t="s">
        <v>86</v>
      </c>
      <c r="B18" s="176"/>
      <c r="C18" s="176"/>
      <c r="D18" s="59"/>
      <c r="E18" s="54">
        <v>4293</v>
      </c>
      <c r="F18" s="54">
        <v>2326580.4590000003</v>
      </c>
      <c r="G18" s="54">
        <v>24141</v>
      </c>
      <c r="I18" s="175" t="s">
        <v>86</v>
      </c>
      <c r="J18" s="176"/>
      <c r="K18" s="176"/>
      <c r="L18" s="59"/>
      <c r="M18" s="200">
        <v>7523</v>
      </c>
      <c r="N18" s="200">
        <v>5291628.2419999996</v>
      </c>
      <c r="O18" s="200">
        <v>75486.108999999997</v>
      </c>
    </row>
    <row r="19" spans="1:15" x14ac:dyDescent="0.25">
      <c r="A19" s="177" t="s">
        <v>87</v>
      </c>
      <c r="B19" s="178"/>
      <c r="C19" s="178"/>
      <c r="D19" s="60"/>
      <c r="E19" s="56">
        <f>E17/E18</f>
        <v>0.51572327044025157</v>
      </c>
      <c r="F19" s="56">
        <f>F17/F18</f>
        <v>0.61544912812318953</v>
      </c>
      <c r="G19" s="56" t="s">
        <v>5</v>
      </c>
      <c r="I19" s="177" t="s">
        <v>87</v>
      </c>
      <c r="J19" s="178"/>
      <c r="K19" s="178"/>
      <c r="L19" s="60"/>
      <c r="M19" s="203">
        <f>M17/M18</f>
        <v>0.42004519473614249</v>
      </c>
      <c r="N19" s="203">
        <f>N17/N18</f>
        <v>0.58570341551971783</v>
      </c>
      <c r="O19" s="202" t="str">
        <f>$G$19</f>
        <v>-</v>
      </c>
    </row>
    <row r="20" spans="1:15" x14ac:dyDescent="0.25">
      <c r="A20" s="3" t="s">
        <v>69</v>
      </c>
      <c r="F20" s="62"/>
      <c r="I20" s="3" t="s">
        <v>69</v>
      </c>
      <c r="N20" s="66"/>
      <c r="O20" s="66"/>
    </row>
  </sheetData>
  <mergeCells count="8">
    <mergeCell ref="A4:G4"/>
    <mergeCell ref="I4:O4"/>
    <mergeCell ref="A17:C17"/>
    <mergeCell ref="A18:C18"/>
    <mergeCell ref="A19:C19"/>
    <mergeCell ref="I17:K17"/>
    <mergeCell ref="I18:K18"/>
    <mergeCell ref="I19:K19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4:W22"/>
  <sheetViews>
    <sheetView workbookViewId="0">
      <selection activeCell="E7" sqref="E7"/>
    </sheetView>
  </sheetViews>
  <sheetFormatPr defaultRowHeight="15" x14ac:dyDescent="0.25"/>
  <cols>
    <col min="1" max="1" width="17" customWidth="1"/>
    <col min="2" max="2" width="12.42578125" customWidth="1"/>
    <col min="3" max="3" width="9.5703125" bestFit="1" customWidth="1"/>
    <col min="4" max="4" width="9" bestFit="1" customWidth="1"/>
    <col min="5" max="6" width="10.7109375" customWidth="1"/>
    <col min="7" max="7" width="9.5703125" customWidth="1"/>
    <col min="8" max="8" width="14.5703125" customWidth="1"/>
    <col min="9" max="9" width="18.28515625" customWidth="1"/>
    <col min="12" max="12" width="16.28515625" bestFit="1" customWidth="1"/>
    <col min="23" max="23" width="12.42578125" customWidth="1"/>
  </cols>
  <sheetData>
    <row r="4" spans="1:23" x14ac:dyDescent="0.25">
      <c r="A4" s="1" t="s">
        <v>101</v>
      </c>
    </row>
    <row r="5" spans="1:23" ht="15.75" customHeight="1" x14ac:dyDescent="0.25">
      <c r="A5" s="179" t="s">
        <v>102</v>
      </c>
      <c r="B5" s="180"/>
      <c r="C5" s="180"/>
      <c r="D5" s="180"/>
      <c r="E5" s="180"/>
      <c r="F5" s="180"/>
      <c r="G5" s="180"/>
      <c r="H5" s="180"/>
      <c r="I5" s="181"/>
    </row>
    <row r="6" spans="1:23" ht="45.75" thickBot="1" x14ac:dyDescent="0.3">
      <c r="A6" s="67" t="s">
        <v>103</v>
      </c>
      <c r="B6" s="67" t="s">
        <v>4</v>
      </c>
      <c r="C6" s="82" t="s">
        <v>8</v>
      </c>
      <c r="D6" s="67" t="s">
        <v>104</v>
      </c>
      <c r="E6" s="82" t="s">
        <v>45</v>
      </c>
      <c r="F6" s="82" t="s">
        <v>105</v>
      </c>
      <c r="G6" s="82" t="s">
        <v>106</v>
      </c>
      <c r="H6" s="67" t="s">
        <v>115</v>
      </c>
      <c r="I6" s="67" t="s">
        <v>120</v>
      </c>
    </row>
    <row r="7" spans="1:23" ht="15.75" thickBot="1" x14ac:dyDescent="0.3">
      <c r="A7" s="68" t="s">
        <v>107</v>
      </c>
      <c r="B7" s="81">
        <v>346</v>
      </c>
      <c r="C7" s="84">
        <v>2122</v>
      </c>
      <c r="D7" s="89">
        <v>5162.3802230600058</v>
      </c>
      <c r="E7" s="84">
        <v>1393841.8670000001</v>
      </c>
      <c r="F7" s="84">
        <v>1291538.548</v>
      </c>
      <c r="G7" s="84">
        <v>77800.542000000001</v>
      </c>
      <c r="H7" s="89">
        <v>12302</v>
      </c>
      <c r="I7" s="101">
        <f>H7/E7</f>
        <v>8.8259653345597201E-3</v>
      </c>
      <c r="L7" s="134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6"/>
    </row>
    <row r="8" spans="1:23" ht="15.75" thickBot="1" x14ac:dyDescent="0.3">
      <c r="A8" s="78" t="s">
        <v>108</v>
      </c>
      <c r="B8" s="80">
        <v>355</v>
      </c>
      <c r="C8" s="83">
        <v>1893</v>
      </c>
      <c r="D8" s="70">
        <v>4932.3892850854027</v>
      </c>
      <c r="E8" s="90">
        <v>1065434.6869999999</v>
      </c>
      <c r="F8" s="90">
        <v>998328.99</v>
      </c>
      <c r="G8" s="90">
        <v>49288.135999999999</v>
      </c>
      <c r="H8" s="91">
        <v>10394</v>
      </c>
      <c r="I8" s="101">
        <f t="shared" ref="I8:I16" si="0">H8/E8</f>
        <v>9.7556425812143667E-3</v>
      </c>
      <c r="L8" s="137"/>
      <c r="M8" s="138"/>
      <c r="N8" s="139"/>
      <c r="O8" s="138"/>
      <c r="P8" s="138"/>
      <c r="Q8" s="138"/>
      <c r="R8" s="138"/>
      <c r="S8" s="138"/>
      <c r="T8" s="140"/>
      <c r="U8" s="138"/>
      <c r="V8" s="141"/>
      <c r="W8" s="142"/>
    </row>
    <row r="9" spans="1:23" x14ac:dyDescent="0.25">
      <c r="A9" s="68" t="s">
        <v>109</v>
      </c>
      <c r="B9" s="79">
        <v>352</v>
      </c>
      <c r="C9" s="70">
        <v>1895</v>
      </c>
      <c r="D9" s="71">
        <v>4995</v>
      </c>
      <c r="E9" s="70">
        <v>1049470</v>
      </c>
      <c r="F9" s="70">
        <v>1029113</v>
      </c>
      <c r="G9" s="70">
        <v>5470</v>
      </c>
      <c r="H9" s="91">
        <v>8093</v>
      </c>
      <c r="I9" s="101">
        <f t="shared" si="0"/>
        <v>7.7115115248649318E-3</v>
      </c>
      <c r="L9" s="137"/>
      <c r="M9" s="140"/>
      <c r="N9" s="140"/>
      <c r="O9" s="140"/>
      <c r="P9" s="140"/>
      <c r="Q9" s="140"/>
      <c r="R9" s="140"/>
      <c r="S9" s="140"/>
      <c r="T9" s="140"/>
      <c r="U9" s="140"/>
      <c r="V9" s="143"/>
      <c r="W9" s="144"/>
    </row>
    <row r="10" spans="1:23" x14ac:dyDescent="0.25">
      <c r="A10" s="68" t="s">
        <v>110</v>
      </c>
      <c r="B10" s="69">
        <v>347</v>
      </c>
      <c r="C10" s="70">
        <v>1830</v>
      </c>
      <c r="D10" s="70">
        <v>4866</v>
      </c>
      <c r="E10" s="70">
        <v>930973</v>
      </c>
      <c r="F10" s="70">
        <v>858153</v>
      </c>
      <c r="G10" s="70">
        <v>52818</v>
      </c>
      <c r="H10" s="91">
        <v>6904</v>
      </c>
      <c r="I10" s="101">
        <f t="shared" si="0"/>
        <v>7.4158971312809283E-3</v>
      </c>
    </row>
    <row r="11" spans="1:23" x14ac:dyDescent="0.25">
      <c r="A11" s="68" t="s">
        <v>111</v>
      </c>
      <c r="B11" s="69">
        <v>340</v>
      </c>
      <c r="C11" s="70">
        <v>1517</v>
      </c>
      <c r="D11" s="70">
        <v>5334</v>
      </c>
      <c r="E11" s="70">
        <v>807032</v>
      </c>
      <c r="F11" s="70">
        <v>766935</v>
      </c>
      <c r="G11" s="70">
        <v>26700</v>
      </c>
      <c r="H11" s="91">
        <v>7878</v>
      </c>
      <c r="I11" s="101">
        <f t="shared" si="0"/>
        <v>9.7616947035557445E-3</v>
      </c>
    </row>
    <row r="12" spans="1:23" x14ac:dyDescent="0.25">
      <c r="A12" s="68" t="s">
        <v>112</v>
      </c>
      <c r="B12" s="69">
        <v>349</v>
      </c>
      <c r="C12" s="70">
        <v>1621</v>
      </c>
      <c r="D12" s="70">
        <v>4877</v>
      </c>
      <c r="E12" s="70">
        <v>778197</v>
      </c>
      <c r="F12" s="70">
        <v>738660.39099999995</v>
      </c>
      <c r="G12" s="70">
        <v>27086</v>
      </c>
      <c r="H12" s="91">
        <v>7646</v>
      </c>
      <c r="I12" s="101">
        <f t="shared" si="0"/>
        <v>9.8252756050203234E-3</v>
      </c>
    </row>
    <row r="13" spans="1:23" ht="15.75" thickBot="1" x14ac:dyDescent="0.3">
      <c r="A13" s="68" t="s">
        <v>113</v>
      </c>
      <c r="B13" s="69">
        <v>328</v>
      </c>
      <c r="C13" s="70">
        <v>1488</v>
      </c>
      <c r="D13" s="70">
        <v>5321</v>
      </c>
      <c r="E13" s="70">
        <v>873625</v>
      </c>
      <c r="F13" s="70">
        <v>815086.946</v>
      </c>
      <c r="G13" s="70">
        <v>43093</v>
      </c>
      <c r="H13" s="99">
        <v>7322</v>
      </c>
      <c r="I13" s="103">
        <f t="shared" si="0"/>
        <v>8.3811704106452993E-3</v>
      </c>
    </row>
    <row r="14" spans="1:23" ht="15.75" thickBot="1" x14ac:dyDescent="0.3">
      <c r="A14" s="68" t="s">
        <v>114</v>
      </c>
      <c r="B14" s="70">
        <v>310</v>
      </c>
      <c r="C14" s="70">
        <v>968</v>
      </c>
      <c r="D14" s="70">
        <v>5068.0228133608816</v>
      </c>
      <c r="E14" s="70">
        <v>509941.23100000003</v>
      </c>
      <c r="F14" s="70">
        <v>485158.36800000002</v>
      </c>
      <c r="G14" s="91">
        <v>14844.891</v>
      </c>
      <c r="H14" s="84">
        <v>77547</v>
      </c>
      <c r="I14" s="105">
        <f t="shared" si="0"/>
        <v>0.15207046476302677</v>
      </c>
    </row>
    <row r="15" spans="1:23" ht="15.75" thickBot="1" x14ac:dyDescent="0.3">
      <c r="A15" s="68" t="s">
        <v>67</v>
      </c>
      <c r="B15" s="69">
        <v>322</v>
      </c>
      <c r="C15" s="70">
        <v>1318</v>
      </c>
      <c r="D15" s="87">
        <v>5242.6108371269602</v>
      </c>
      <c r="E15" s="70">
        <v>758421.86199999996</v>
      </c>
      <c r="F15" s="70">
        <v>677512.81700000004</v>
      </c>
      <c r="G15" s="70">
        <v>61974.19</v>
      </c>
      <c r="H15" s="100">
        <v>8015</v>
      </c>
      <c r="I15" s="104">
        <f t="shared" si="0"/>
        <v>1.056799704964201E-2</v>
      </c>
    </row>
    <row r="16" spans="1:23" ht="15.75" thickBot="1" x14ac:dyDescent="0.3">
      <c r="A16" s="68" t="s">
        <v>68</v>
      </c>
      <c r="B16" s="72">
        <v>330</v>
      </c>
      <c r="C16" s="85">
        <v>1340</v>
      </c>
      <c r="D16" s="84">
        <v>5432.7999378109453</v>
      </c>
      <c r="E16" s="86">
        <v>725484</v>
      </c>
      <c r="F16" s="73">
        <v>661106</v>
      </c>
      <c r="G16" s="73">
        <v>50913</v>
      </c>
      <c r="H16" s="91">
        <v>8418</v>
      </c>
      <c r="I16" s="101">
        <f t="shared" si="0"/>
        <v>1.1603288287543213E-2</v>
      </c>
    </row>
    <row r="17" spans="1:12" ht="18.75" customHeight="1" x14ac:dyDescent="0.25">
      <c r="A17" s="74" t="s">
        <v>117</v>
      </c>
      <c r="B17" s="75">
        <f t="shared" ref="B17:G17" si="1">B16/B7*100</f>
        <v>95.375722543352609</v>
      </c>
      <c r="C17" s="76">
        <f t="shared" si="1"/>
        <v>63.147973609802079</v>
      </c>
      <c r="D17" s="88">
        <f t="shared" si="1"/>
        <v>105.23827581593066</v>
      </c>
      <c r="E17" s="76">
        <f t="shared" si="1"/>
        <v>52.049232927798109</v>
      </c>
      <c r="F17" s="76">
        <f t="shared" si="1"/>
        <v>51.187477216514331</v>
      </c>
      <c r="G17" s="76">
        <f t="shared" si="1"/>
        <v>65.440418140017584</v>
      </c>
      <c r="H17" s="77">
        <f>H16/H7*100</f>
        <v>68.427897902780032</v>
      </c>
      <c r="I17" s="102"/>
    </row>
    <row r="18" spans="1:12" x14ac:dyDescent="0.25">
      <c r="A18" s="3" t="s">
        <v>116</v>
      </c>
    </row>
    <row r="19" spans="1:12" x14ac:dyDescent="0.25">
      <c r="A19" s="55"/>
    </row>
    <row r="20" spans="1:12" ht="15.75" thickBot="1" x14ac:dyDescent="0.3">
      <c r="A20" s="67" t="s">
        <v>103</v>
      </c>
      <c r="B20" s="68" t="s">
        <v>107</v>
      </c>
      <c r="C20" s="78" t="s">
        <v>108</v>
      </c>
      <c r="D20" s="68" t="s">
        <v>109</v>
      </c>
      <c r="E20" s="68" t="s">
        <v>110</v>
      </c>
      <c r="F20" s="68" t="s">
        <v>111</v>
      </c>
      <c r="G20" s="68" t="s">
        <v>112</v>
      </c>
      <c r="H20" s="68" t="s">
        <v>113</v>
      </c>
      <c r="I20" s="68" t="s">
        <v>114</v>
      </c>
      <c r="J20" s="68" t="s">
        <v>67</v>
      </c>
      <c r="K20" s="68" t="s">
        <v>68</v>
      </c>
      <c r="L20" s="74" t="s">
        <v>117</v>
      </c>
    </row>
    <row r="21" spans="1:12" ht="15.75" thickBot="1" x14ac:dyDescent="0.3">
      <c r="A21" s="92" t="s">
        <v>4</v>
      </c>
      <c r="B21" s="81">
        <v>346</v>
      </c>
      <c r="C21" s="80">
        <v>355</v>
      </c>
      <c r="D21" s="79">
        <v>352</v>
      </c>
      <c r="E21" s="69">
        <v>347</v>
      </c>
      <c r="F21" s="69">
        <v>340</v>
      </c>
      <c r="G21" s="69">
        <v>349</v>
      </c>
      <c r="H21" s="69">
        <v>328</v>
      </c>
      <c r="I21" s="70">
        <v>310</v>
      </c>
      <c r="J21" s="69">
        <v>322</v>
      </c>
      <c r="K21" s="72">
        <v>330</v>
      </c>
      <c r="L21" s="75">
        <f>K21/B21*100</f>
        <v>95.375722543352609</v>
      </c>
    </row>
    <row r="22" spans="1:12" ht="15.75" thickBot="1" x14ac:dyDescent="0.3">
      <c r="A22" s="93" t="s">
        <v>8</v>
      </c>
      <c r="B22" s="84">
        <v>2122</v>
      </c>
      <c r="C22" s="83">
        <v>1893</v>
      </c>
      <c r="D22" s="70">
        <v>1895</v>
      </c>
      <c r="E22" s="70">
        <v>1830</v>
      </c>
      <c r="F22" s="70">
        <v>1517</v>
      </c>
      <c r="G22" s="70">
        <v>1621</v>
      </c>
      <c r="H22" s="70">
        <v>1488</v>
      </c>
      <c r="I22" s="70">
        <v>968</v>
      </c>
      <c r="J22" s="70">
        <v>1318</v>
      </c>
      <c r="K22" s="85">
        <v>1340</v>
      </c>
      <c r="L22" s="76">
        <f>K22/B22*100</f>
        <v>63.147973609802079</v>
      </c>
    </row>
  </sheetData>
  <mergeCells count="1">
    <mergeCell ref="A5:I5"/>
  </mergeCells>
  <pageMargins left="0.7" right="0.7" top="0.75" bottom="0.75" header="0.3" footer="0.3"/>
  <pageSetup paperSize="9" orientation="portrait" horizontalDpi="4294967294" verticalDpi="4294967294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4:W19"/>
  <sheetViews>
    <sheetView workbookViewId="0">
      <selection activeCell="M8" sqref="M8"/>
    </sheetView>
  </sheetViews>
  <sheetFormatPr defaultRowHeight="15" x14ac:dyDescent="0.25"/>
  <cols>
    <col min="1" max="1" width="16.28515625" customWidth="1"/>
    <col min="2" max="2" width="11.42578125" customWidth="1"/>
    <col min="3" max="7" width="9.28515625" customWidth="1"/>
    <col min="8" max="8" width="13.85546875" customWidth="1"/>
    <col min="9" max="9" width="16.5703125" bestFit="1" customWidth="1"/>
    <col min="10" max="11" width="9.28515625" customWidth="1"/>
    <col min="12" max="12" width="16.28515625" bestFit="1" customWidth="1"/>
    <col min="23" max="23" width="11.28515625" customWidth="1"/>
  </cols>
  <sheetData>
    <row r="4" spans="1:23" x14ac:dyDescent="0.25">
      <c r="A4" s="1" t="s">
        <v>118</v>
      </c>
    </row>
    <row r="5" spans="1:23" ht="15.75" customHeight="1" x14ac:dyDescent="0.25">
      <c r="A5" s="179" t="s">
        <v>119</v>
      </c>
      <c r="B5" s="180"/>
      <c r="C5" s="180"/>
      <c r="D5" s="180"/>
      <c r="E5" s="180"/>
      <c r="F5" s="180"/>
      <c r="G5" s="180"/>
      <c r="H5" s="180"/>
      <c r="I5" s="181"/>
    </row>
    <row r="6" spans="1:23" ht="55.5" customHeight="1" x14ac:dyDescent="0.25">
      <c r="A6" s="67" t="s">
        <v>103</v>
      </c>
      <c r="B6" s="82" t="s">
        <v>4</v>
      </c>
      <c r="C6" s="82" t="s">
        <v>8</v>
      </c>
      <c r="D6" s="67" t="s">
        <v>104</v>
      </c>
      <c r="E6" s="82" t="s">
        <v>45</v>
      </c>
      <c r="F6" s="82" t="s">
        <v>105</v>
      </c>
      <c r="G6" s="67" t="s">
        <v>106</v>
      </c>
      <c r="H6" s="67" t="s">
        <v>115</v>
      </c>
      <c r="I6" s="67" t="s">
        <v>120</v>
      </c>
    </row>
    <row r="7" spans="1:23" ht="24" x14ac:dyDescent="0.25">
      <c r="A7" s="78" t="s">
        <v>107</v>
      </c>
      <c r="B7" s="94">
        <v>123</v>
      </c>
      <c r="C7" s="94">
        <v>3483</v>
      </c>
      <c r="D7" s="112">
        <v>6561.4761221169492</v>
      </c>
      <c r="E7" s="94">
        <v>2113345.7119999998</v>
      </c>
      <c r="F7" s="94">
        <v>2137955.605</v>
      </c>
      <c r="G7" s="111">
        <v>-34724.055</v>
      </c>
      <c r="H7" s="70">
        <v>8535</v>
      </c>
      <c r="I7" s="106">
        <f>H7/E7</f>
        <v>4.0386198772574509E-3</v>
      </c>
      <c r="L7" s="67" t="s">
        <v>103</v>
      </c>
      <c r="M7" s="98" t="s">
        <v>107</v>
      </c>
      <c r="N7" s="98" t="s">
        <v>108</v>
      </c>
      <c r="O7" s="98" t="s">
        <v>109</v>
      </c>
      <c r="P7" s="98" t="s">
        <v>110</v>
      </c>
      <c r="Q7" s="98" t="s">
        <v>111</v>
      </c>
      <c r="R7" s="98" t="s">
        <v>112</v>
      </c>
      <c r="S7" s="98" t="s">
        <v>113</v>
      </c>
      <c r="T7" s="98" t="s">
        <v>114</v>
      </c>
      <c r="U7" s="98" t="s">
        <v>67</v>
      </c>
      <c r="V7" s="98" t="s">
        <v>68</v>
      </c>
      <c r="W7" s="74" t="s">
        <v>117</v>
      </c>
    </row>
    <row r="8" spans="1:23" x14ac:dyDescent="0.25">
      <c r="A8" s="68" t="s">
        <v>108</v>
      </c>
      <c r="B8" s="110">
        <v>122</v>
      </c>
      <c r="C8" s="110">
        <v>2975</v>
      </c>
      <c r="D8" s="73">
        <v>6565.6519607843138</v>
      </c>
      <c r="E8" s="110">
        <v>1528619.8049999999</v>
      </c>
      <c r="F8" s="110">
        <v>1639664.6070000001</v>
      </c>
      <c r="G8" s="96">
        <v>-115250.74099999999</v>
      </c>
      <c r="H8" s="70">
        <v>5293</v>
      </c>
      <c r="I8" s="106">
        <f t="shared" ref="I8:I16" si="0">H8/E8</f>
        <v>3.4626006955339691E-3</v>
      </c>
      <c r="L8" s="92" t="s">
        <v>4</v>
      </c>
      <c r="M8" s="73">
        <v>123</v>
      </c>
      <c r="N8" s="73">
        <v>122</v>
      </c>
      <c r="O8" s="73">
        <v>119</v>
      </c>
      <c r="P8" s="73">
        <v>121</v>
      </c>
      <c r="Q8" s="73">
        <v>112</v>
      </c>
      <c r="R8" s="73">
        <v>108</v>
      </c>
      <c r="S8" s="73">
        <v>99</v>
      </c>
      <c r="T8" s="73">
        <v>95</v>
      </c>
      <c r="U8" s="73">
        <v>90</v>
      </c>
      <c r="V8" s="72">
        <v>91</v>
      </c>
      <c r="W8" s="97">
        <f>V8/M8*100</f>
        <v>73.983739837398375</v>
      </c>
    </row>
    <row r="9" spans="1:23" x14ac:dyDescent="0.25">
      <c r="A9" s="68" t="s">
        <v>109</v>
      </c>
      <c r="B9" s="73">
        <v>119</v>
      </c>
      <c r="C9" s="73">
        <v>2559</v>
      </c>
      <c r="D9" s="73">
        <v>6388.4803308584087</v>
      </c>
      <c r="E9" s="73">
        <v>1197628.5260000001</v>
      </c>
      <c r="F9" s="73">
        <v>1275842.7050000001</v>
      </c>
      <c r="G9" s="115">
        <v>-79918.73</v>
      </c>
      <c r="H9" s="87">
        <v>21806</v>
      </c>
      <c r="I9" s="107">
        <f t="shared" si="0"/>
        <v>1.820764913877811E-2</v>
      </c>
      <c r="L9" s="92" t="s">
        <v>8</v>
      </c>
      <c r="M9" s="73">
        <v>3483</v>
      </c>
      <c r="N9" s="73">
        <v>2975</v>
      </c>
      <c r="O9" s="73">
        <v>2559</v>
      </c>
      <c r="P9" s="73">
        <v>1988</v>
      </c>
      <c r="Q9" s="73">
        <v>1723</v>
      </c>
      <c r="R9" s="73">
        <v>1610</v>
      </c>
      <c r="S9" s="73">
        <v>1610</v>
      </c>
      <c r="T9" s="73">
        <v>1495</v>
      </c>
      <c r="U9" s="73">
        <v>1449</v>
      </c>
      <c r="V9" s="73">
        <v>1398</v>
      </c>
      <c r="W9" s="97">
        <f>V9/M9*100</f>
        <v>40.137812230835486</v>
      </c>
    </row>
    <row r="10" spans="1:23" x14ac:dyDescent="0.25">
      <c r="A10" s="68" t="s">
        <v>110</v>
      </c>
      <c r="B10" s="73">
        <v>121</v>
      </c>
      <c r="C10" s="73">
        <v>1988</v>
      </c>
      <c r="D10" s="73">
        <v>6698.6358148893369</v>
      </c>
      <c r="E10" s="73">
        <v>1204626.746</v>
      </c>
      <c r="F10" s="85">
        <v>1150097.2660000001</v>
      </c>
      <c r="G10" s="94">
        <v>44487.976999999999</v>
      </c>
      <c r="H10" s="95">
        <v>23434</v>
      </c>
      <c r="I10" s="109">
        <f t="shared" si="0"/>
        <v>1.9453328657871256E-2</v>
      </c>
    </row>
    <row r="11" spans="1:23" x14ac:dyDescent="0.25">
      <c r="A11" s="68" t="s">
        <v>111</v>
      </c>
      <c r="B11" s="73">
        <v>112</v>
      </c>
      <c r="C11" s="73">
        <v>1723</v>
      </c>
      <c r="D11" s="73">
        <v>6253.4926001160775</v>
      </c>
      <c r="E11" s="73">
        <v>963813.61100000003</v>
      </c>
      <c r="F11" s="73">
        <v>1004848.536</v>
      </c>
      <c r="G11" s="116">
        <v>-43467.273999999998</v>
      </c>
      <c r="H11" s="90">
        <v>3983</v>
      </c>
      <c r="I11" s="108">
        <f t="shared" si="0"/>
        <v>4.1325417638244993E-3</v>
      </c>
    </row>
    <row r="12" spans="1:23" x14ac:dyDescent="0.25">
      <c r="A12" s="68" t="s">
        <v>112</v>
      </c>
      <c r="B12" s="73">
        <v>108</v>
      </c>
      <c r="C12" s="73">
        <v>1610</v>
      </c>
      <c r="D12" s="73">
        <v>6213.1190476190468</v>
      </c>
      <c r="E12" s="73">
        <v>932929.34299999999</v>
      </c>
      <c r="F12" s="73">
        <v>1014596.084</v>
      </c>
      <c r="G12" s="96">
        <v>-82383.357000000004</v>
      </c>
      <c r="H12" s="70">
        <v>4767</v>
      </c>
      <c r="I12" s="106">
        <f t="shared" si="0"/>
        <v>5.1097117222949221E-3</v>
      </c>
    </row>
    <row r="13" spans="1:23" x14ac:dyDescent="0.25">
      <c r="A13" s="68" t="s">
        <v>113</v>
      </c>
      <c r="B13" s="73">
        <v>99</v>
      </c>
      <c r="C13" s="73">
        <v>1610</v>
      </c>
      <c r="D13" s="73">
        <v>6195.1154761904763</v>
      </c>
      <c r="E13" s="73">
        <v>903272.72499999998</v>
      </c>
      <c r="F13" s="73">
        <v>1053568.254</v>
      </c>
      <c r="G13" s="96">
        <v>-150970.01500000001</v>
      </c>
      <c r="H13" s="70">
        <v>3287</v>
      </c>
      <c r="I13" s="106">
        <f t="shared" si="0"/>
        <v>3.6389895421673449E-3</v>
      </c>
    </row>
    <row r="14" spans="1:23" x14ac:dyDescent="0.25">
      <c r="A14" s="68" t="s">
        <v>114</v>
      </c>
      <c r="B14" s="73">
        <v>95</v>
      </c>
      <c r="C14" s="73">
        <v>1495</v>
      </c>
      <c r="D14" s="73">
        <v>6729.4692865105908</v>
      </c>
      <c r="E14" s="73">
        <v>808419.39099999995</v>
      </c>
      <c r="F14" s="73">
        <v>807779.68599999999</v>
      </c>
      <c r="G14" s="96">
        <v>-464.17099999999999</v>
      </c>
      <c r="H14" s="70">
        <v>2304</v>
      </c>
      <c r="I14" s="106">
        <f t="shared" si="0"/>
        <v>2.8500058579124313E-3</v>
      </c>
    </row>
    <row r="15" spans="1:23" x14ac:dyDescent="0.25">
      <c r="A15" s="68" t="s">
        <v>67</v>
      </c>
      <c r="B15" s="73">
        <v>90</v>
      </c>
      <c r="C15" s="73">
        <v>1449</v>
      </c>
      <c r="D15" s="113">
        <v>6828.4415113871628</v>
      </c>
      <c r="E15" s="73">
        <v>804955.56299999997</v>
      </c>
      <c r="F15" s="73">
        <v>794418.2</v>
      </c>
      <c r="G15" s="73">
        <v>9792.3439999999991</v>
      </c>
      <c r="H15" s="70">
        <v>2767</v>
      </c>
      <c r="I15" s="106">
        <f t="shared" si="0"/>
        <v>3.4374568326326358E-3</v>
      </c>
    </row>
    <row r="16" spans="1:23" x14ac:dyDescent="0.25">
      <c r="A16" s="68" t="s">
        <v>68</v>
      </c>
      <c r="B16" s="72">
        <v>91</v>
      </c>
      <c r="C16" s="85">
        <v>1398</v>
      </c>
      <c r="D16" s="94">
        <v>6996.8320815450643</v>
      </c>
      <c r="E16" s="86">
        <v>772565</v>
      </c>
      <c r="F16" s="73">
        <v>756385</v>
      </c>
      <c r="G16" s="73">
        <v>15376</v>
      </c>
      <c r="H16" s="70">
        <v>2618</v>
      </c>
      <c r="I16" s="106">
        <f t="shared" si="0"/>
        <v>3.3887116294421828E-3</v>
      </c>
    </row>
    <row r="17" spans="1:13" x14ac:dyDescent="0.25">
      <c r="A17" s="74" t="s">
        <v>117</v>
      </c>
      <c r="B17" s="97">
        <f>B16/B7*100</f>
        <v>73.983739837398375</v>
      </c>
      <c r="C17" s="97">
        <f t="shared" ref="C17:E17" si="1">C16/C7*100</f>
        <v>40.137812230835486</v>
      </c>
      <c r="D17" s="114">
        <f t="shared" si="1"/>
        <v>106.63503076633394</v>
      </c>
      <c r="E17" s="97">
        <f t="shared" si="1"/>
        <v>36.556489343566525</v>
      </c>
      <c r="F17" s="97">
        <f>F16/F7*100</f>
        <v>35.378891789476612</v>
      </c>
      <c r="G17" s="97" t="s">
        <v>5</v>
      </c>
      <c r="H17" s="77">
        <f>H16/H7*100</f>
        <v>30.673696543643818</v>
      </c>
      <c r="I17" s="102"/>
    </row>
    <row r="18" spans="1:13" x14ac:dyDescent="0.25">
      <c r="A18" s="3" t="s">
        <v>116</v>
      </c>
    </row>
    <row r="19" spans="1:13" x14ac:dyDescent="0.25">
      <c r="M19" s="66"/>
    </row>
  </sheetData>
  <mergeCells count="1">
    <mergeCell ref="A5:I5"/>
  </mergeCells>
  <pageMargins left="0.7" right="0.7" top="0.75" bottom="0.75" header="0.3" footer="0.3"/>
  <pageSetup paperSize="9" orientation="portrait" horizontalDpi="4294967294" verticalDpi="4294967294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workbookViewId="0">
      <selection activeCell="L31" sqref="L31"/>
    </sheetView>
  </sheetViews>
  <sheetFormatPr defaultRowHeight="15" x14ac:dyDescent="0.25"/>
  <cols>
    <col min="1" max="1" width="5.7109375" customWidth="1"/>
    <col min="2" max="2" width="36" customWidth="1"/>
    <col min="3" max="3" width="4.5703125" bestFit="1" customWidth="1"/>
    <col min="4" max="5" width="8" bestFit="1" customWidth="1"/>
    <col min="6" max="7" width="8.85546875" bestFit="1" customWidth="1"/>
    <col min="8" max="8" width="5.5703125" bestFit="1" customWidth="1"/>
    <col min="9" max="10" width="7.42578125" bestFit="1" customWidth="1"/>
    <col min="11" max="11" width="6.42578125" customWidth="1"/>
    <col min="12" max="13" width="7.42578125" bestFit="1" customWidth="1"/>
    <col min="14" max="14" width="6.28515625" customWidth="1"/>
    <col min="15" max="16" width="7.42578125" bestFit="1" customWidth="1"/>
    <col min="17" max="17" width="6.140625" customWidth="1"/>
    <col min="18" max="18" width="7.42578125" customWidth="1"/>
    <col min="19" max="19" width="6.7109375" customWidth="1"/>
    <col min="20" max="20" width="8.5703125" customWidth="1"/>
    <col min="21" max="22" width="8.7109375" customWidth="1"/>
    <col min="23" max="23" width="5.42578125" bestFit="1" customWidth="1"/>
  </cols>
  <sheetData>
    <row r="1" spans="1:23" x14ac:dyDescent="0.25">
      <c r="A1" s="17" t="s">
        <v>72</v>
      </c>
      <c r="B1" s="18"/>
      <c r="C1" s="18"/>
      <c r="D1" s="18"/>
      <c r="E1" s="18"/>
    </row>
    <row r="2" spans="1:23" x14ac:dyDescent="0.25">
      <c r="A2" s="19" t="s">
        <v>0</v>
      </c>
      <c r="B2" s="20"/>
      <c r="C2" s="18"/>
      <c r="D2" s="18"/>
      <c r="E2" s="18"/>
    </row>
    <row r="3" spans="1:23" x14ac:dyDescent="0.25">
      <c r="A3" s="30" t="s">
        <v>100</v>
      </c>
      <c r="B3" s="31"/>
      <c r="C3" s="18"/>
      <c r="D3" s="18"/>
      <c r="E3" s="18"/>
    </row>
    <row r="4" spans="1:23" x14ac:dyDescent="0.25">
      <c r="A4" s="19" t="s">
        <v>1</v>
      </c>
      <c r="B4" s="20"/>
      <c r="C4" s="18"/>
      <c r="D4" s="18"/>
      <c r="E4" s="18"/>
    </row>
    <row r="6" spans="1:23" ht="24" customHeight="1" x14ac:dyDescent="0.25">
      <c r="A6" s="167" t="s">
        <v>57</v>
      </c>
      <c r="B6" s="182"/>
      <c r="C6" s="167" t="s">
        <v>4</v>
      </c>
      <c r="D6" s="167"/>
      <c r="E6" s="167"/>
      <c r="F6" s="167" t="s">
        <v>9</v>
      </c>
      <c r="G6" s="167"/>
      <c r="H6" s="167"/>
      <c r="I6" s="167" t="s">
        <v>14</v>
      </c>
      <c r="J6" s="167"/>
      <c r="K6" s="167"/>
      <c r="L6" s="167" t="s">
        <v>15</v>
      </c>
      <c r="M6" s="167"/>
      <c r="N6" s="167"/>
      <c r="O6" s="167" t="s">
        <v>64</v>
      </c>
      <c r="P6" s="167"/>
      <c r="Q6" s="167"/>
      <c r="R6" s="167" t="s">
        <v>66</v>
      </c>
      <c r="S6" s="167"/>
      <c r="T6" s="167"/>
      <c r="U6" s="167" t="s">
        <v>16</v>
      </c>
      <c r="V6" s="167"/>
      <c r="W6" s="167"/>
    </row>
    <row r="7" spans="1:23" x14ac:dyDescent="0.25">
      <c r="A7" s="35" t="s">
        <v>58</v>
      </c>
      <c r="B7" s="36" t="s">
        <v>59</v>
      </c>
      <c r="C7" s="37" t="s">
        <v>60</v>
      </c>
      <c r="D7" s="37" t="s">
        <v>62</v>
      </c>
      <c r="E7" s="37" t="s">
        <v>63</v>
      </c>
      <c r="F7" s="37">
        <v>2016</v>
      </c>
      <c r="G7" s="37">
        <v>2017</v>
      </c>
      <c r="H7" s="37" t="s">
        <v>3</v>
      </c>
      <c r="I7" s="37">
        <v>2016</v>
      </c>
      <c r="J7" s="37">
        <v>2017</v>
      </c>
      <c r="K7" s="38" t="s">
        <v>3</v>
      </c>
      <c r="L7" s="37">
        <v>2016</v>
      </c>
      <c r="M7" s="37">
        <v>2017</v>
      </c>
      <c r="N7" s="37" t="s">
        <v>3</v>
      </c>
      <c r="O7" s="37">
        <v>2016</v>
      </c>
      <c r="P7" s="37">
        <v>2017</v>
      </c>
      <c r="Q7" s="38" t="s">
        <v>3</v>
      </c>
      <c r="R7" s="37">
        <v>2016</v>
      </c>
      <c r="S7" s="37">
        <v>2017</v>
      </c>
      <c r="T7" s="39" t="s">
        <v>3</v>
      </c>
      <c r="U7" s="37">
        <v>2016</v>
      </c>
      <c r="V7" s="37">
        <v>2017</v>
      </c>
      <c r="W7" s="39" t="s">
        <v>3</v>
      </c>
    </row>
    <row r="8" spans="1:23" x14ac:dyDescent="0.25">
      <c r="A8" s="28">
        <v>1</v>
      </c>
      <c r="B8" s="28" t="s">
        <v>35</v>
      </c>
      <c r="C8" s="25">
        <v>35</v>
      </c>
      <c r="D8" s="21">
        <v>20</v>
      </c>
      <c r="E8" s="29">
        <v>15</v>
      </c>
      <c r="F8" s="26">
        <v>22183.507000000001</v>
      </c>
      <c r="G8" s="26">
        <v>24903.013999999999</v>
      </c>
      <c r="H8" s="27">
        <v>112.25913918840695</v>
      </c>
      <c r="I8" s="25">
        <v>1395.6279999999999</v>
      </c>
      <c r="J8" s="21">
        <v>1998.8050000000001</v>
      </c>
      <c r="K8" s="24">
        <v>143.21903831106857</v>
      </c>
      <c r="L8" s="26">
        <v>13920.663</v>
      </c>
      <c r="M8" s="26">
        <v>1599.8879999999999</v>
      </c>
      <c r="N8" s="27">
        <v>11.492900876919441</v>
      </c>
      <c r="O8" s="23">
        <v>-12525.035</v>
      </c>
      <c r="P8" s="21">
        <v>398.91699999999997</v>
      </c>
      <c r="Q8" s="24" t="s">
        <v>5</v>
      </c>
      <c r="R8" s="26">
        <v>54</v>
      </c>
      <c r="S8" s="26">
        <v>53</v>
      </c>
      <c r="T8" s="27">
        <v>98.148148148148152</v>
      </c>
      <c r="U8" s="25">
        <v>3946.7484567901233</v>
      </c>
      <c r="V8" s="21">
        <v>4218.3616352201252</v>
      </c>
      <c r="W8" s="22">
        <v>106.88194804922794</v>
      </c>
    </row>
    <row r="9" spans="1:23" x14ac:dyDescent="0.25">
      <c r="A9" s="28">
        <v>2</v>
      </c>
      <c r="B9" s="28" t="s">
        <v>26</v>
      </c>
      <c r="C9" s="25">
        <v>6</v>
      </c>
      <c r="D9" s="21">
        <v>6</v>
      </c>
      <c r="E9" s="29">
        <v>0</v>
      </c>
      <c r="F9" s="26">
        <v>3997.1350000000002</v>
      </c>
      <c r="G9" s="26">
        <v>3981.3760000000002</v>
      </c>
      <c r="H9" s="27">
        <v>99.60574261314666</v>
      </c>
      <c r="I9" s="25">
        <v>81.992999999999995</v>
      </c>
      <c r="J9" s="21">
        <v>100.489</v>
      </c>
      <c r="K9" s="24">
        <v>122.55802324588684</v>
      </c>
      <c r="L9" s="26">
        <v>96.366</v>
      </c>
      <c r="M9" s="26">
        <v>0</v>
      </c>
      <c r="N9" s="27">
        <v>0</v>
      </c>
      <c r="O9" s="23">
        <v>-14.372999999999999</v>
      </c>
      <c r="P9" s="21">
        <v>100.489</v>
      </c>
      <c r="Q9" s="24" t="s">
        <v>5</v>
      </c>
      <c r="R9" s="26">
        <v>14</v>
      </c>
      <c r="S9" s="26">
        <v>14</v>
      </c>
      <c r="T9" s="27">
        <v>100</v>
      </c>
      <c r="U9" s="25">
        <v>3846.4642857142858</v>
      </c>
      <c r="V9" s="21">
        <v>4104.8869047619046</v>
      </c>
      <c r="W9" s="22">
        <v>106.71844582068258</v>
      </c>
    </row>
    <row r="10" spans="1:23" x14ac:dyDescent="0.25">
      <c r="A10" s="28">
        <v>3</v>
      </c>
      <c r="B10" s="28" t="s">
        <v>41</v>
      </c>
      <c r="C10" s="25">
        <v>7</v>
      </c>
      <c r="D10" s="21">
        <v>5</v>
      </c>
      <c r="E10" s="29">
        <v>2</v>
      </c>
      <c r="F10" s="26">
        <v>1700.027</v>
      </c>
      <c r="G10" s="26">
        <v>1814.527</v>
      </c>
      <c r="H10" s="27">
        <v>106.73518714702766</v>
      </c>
      <c r="I10" s="25">
        <v>153.36699999999999</v>
      </c>
      <c r="J10" s="21">
        <v>143.26900000000001</v>
      </c>
      <c r="K10" s="24">
        <v>93.415793488820924</v>
      </c>
      <c r="L10" s="26">
        <v>169.173</v>
      </c>
      <c r="M10" s="26">
        <v>54.183</v>
      </c>
      <c r="N10" s="27">
        <v>32.028160522069129</v>
      </c>
      <c r="O10" s="23">
        <v>-15.805999999999999</v>
      </c>
      <c r="P10" s="21">
        <v>89.085999999999999</v>
      </c>
      <c r="Q10" s="24" t="s">
        <v>5</v>
      </c>
      <c r="R10" s="26">
        <v>9</v>
      </c>
      <c r="S10" s="26">
        <v>9</v>
      </c>
      <c r="T10" s="27">
        <v>100</v>
      </c>
      <c r="U10" s="25">
        <v>2226.8518518518517</v>
      </c>
      <c r="V10" s="21">
        <v>2858.7962962962961</v>
      </c>
      <c r="W10" s="22">
        <v>128.37837837837839</v>
      </c>
    </row>
    <row r="11" spans="1:23" x14ac:dyDescent="0.25">
      <c r="A11" s="28">
        <v>4</v>
      </c>
      <c r="B11" s="28" t="s">
        <v>34</v>
      </c>
      <c r="C11" s="25">
        <v>4</v>
      </c>
      <c r="D11" s="21">
        <v>2</v>
      </c>
      <c r="E11" s="29">
        <v>2</v>
      </c>
      <c r="F11" s="26">
        <v>5749.4110000000001</v>
      </c>
      <c r="G11" s="26">
        <v>3583.16</v>
      </c>
      <c r="H11" s="27">
        <v>62.322210048994584</v>
      </c>
      <c r="I11" s="25">
        <v>4.8609999999999998</v>
      </c>
      <c r="J11" s="21">
        <v>38.546999999999997</v>
      </c>
      <c r="K11" s="24">
        <v>792.98498251388605</v>
      </c>
      <c r="L11" s="26">
        <v>50.287999999999997</v>
      </c>
      <c r="M11" s="26">
        <v>2065.29</v>
      </c>
      <c r="N11" s="27" t="s">
        <v>65</v>
      </c>
      <c r="O11" s="23">
        <v>-45.427</v>
      </c>
      <c r="P11" s="23">
        <v>-2026.7429999999999</v>
      </c>
      <c r="Q11" s="24" t="s">
        <v>65</v>
      </c>
      <c r="R11" s="26">
        <v>25</v>
      </c>
      <c r="S11" s="26">
        <v>26</v>
      </c>
      <c r="T11" s="27">
        <v>104</v>
      </c>
      <c r="U11" s="25">
        <v>4518.0466666666662</v>
      </c>
      <c r="V11" s="21">
        <v>4471.3461538461534</v>
      </c>
      <c r="W11" s="22">
        <v>98.966356120996707</v>
      </c>
    </row>
    <row r="12" spans="1:23" x14ac:dyDescent="0.25">
      <c r="A12" s="28">
        <v>5</v>
      </c>
      <c r="B12" s="28" t="s">
        <v>29</v>
      </c>
      <c r="C12" s="25">
        <v>14</v>
      </c>
      <c r="D12" s="21">
        <v>8</v>
      </c>
      <c r="E12" s="29">
        <v>6</v>
      </c>
      <c r="F12" s="26">
        <v>11952.201999999999</v>
      </c>
      <c r="G12" s="26">
        <v>12029.387000000001</v>
      </c>
      <c r="H12" s="27">
        <v>100.64578058503362</v>
      </c>
      <c r="I12" s="25">
        <v>496.72199999999998</v>
      </c>
      <c r="J12" s="21">
        <v>265.82499999999999</v>
      </c>
      <c r="K12" s="24">
        <v>53.515849912023228</v>
      </c>
      <c r="L12" s="26">
        <v>31.611000000000001</v>
      </c>
      <c r="M12" s="26">
        <v>297.35300000000001</v>
      </c>
      <c r="N12" s="27">
        <v>940.66306032710133</v>
      </c>
      <c r="O12" s="21">
        <v>465.11099999999999</v>
      </c>
      <c r="P12" s="23">
        <v>-31.527999999999999</v>
      </c>
      <c r="Q12" s="24" t="s">
        <v>5</v>
      </c>
      <c r="R12" s="26">
        <v>49</v>
      </c>
      <c r="S12" s="26">
        <v>51</v>
      </c>
      <c r="T12" s="27">
        <v>104.08163265306123</v>
      </c>
      <c r="U12" s="25">
        <v>4092.2380952380954</v>
      </c>
      <c r="V12" s="21">
        <v>4598.6209150326795</v>
      </c>
      <c r="W12" s="22">
        <v>112.37422671920856</v>
      </c>
    </row>
    <row r="13" spans="1:23" x14ac:dyDescent="0.25">
      <c r="A13" s="28">
        <v>6</v>
      </c>
      <c r="B13" s="28" t="s">
        <v>37</v>
      </c>
      <c r="C13" s="25">
        <v>11</v>
      </c>
      <c r="D13" s="21">
        <v>8</v>
      </c>
      <c r="E13" s="29">
        <v>3</v>
      </c>
      <c r="F13" s="26">
        <v>17790.359</v>
      </c>
      <c r="G13" s="26">
        <v>20410.911</v>
      </c>
      <c r="H13" s="27">
        <v>114.73018054329313</v>
      </c>
      <c r="I13" s="25">
        <v>675.49800000000005</v>
      </c>
      <c r="J13" s="21">
        <v>769.92200000000003</v>
      </c>
      <c r="K13" s="24">
        <v>113.9784277673657</v>
      </c>
      <c r="L13" s="26">
        <v>82.245999999999995</v>
      </c>
      <c r="M13" s="26">
        <v>238.17699999999999</v>
      </c>
      <c r="N13" s="27">
        <v>289.59098314811661</v>
      </c>
      <c r="O13" s="21">
        <v>593.25199999999995</v>
      </c>
      <c r="P13" s="21">
        <v>531.745</v>
      </c>
      <c r="Q13" s="24">
        <v>89.632230485527231</v>
      </c>
      <c r="R13" s="26">
        <v>67</v>
      </c>
      <c r="S13" s="26">
        <v>74</v>
      </c>
      <c r="T13" s="27">
        <v>110.44776119402985</v>
      </c>
      <c r="U13" s="25">
        <v>4095.1057213930349</v>
      </c>
      <c r="V13" s="21">
        <v>4190.5225225225231</v>
      </c>
      <c r="W13" s="22">
        <v>102.33002045908182</v>
      </c>
    </row>
    <row r="14" spans="1:23" x14ac:dyDescent="0.25">
      <c r="A14" s="28">
        <v>7</v>
      </c>
      <c r="B14" s="28" t="s">
        <v>27</v>
      </c>
      <c r="C14" s="25">
        <v>5</v>
      </c>
      <c r="D14" s="21">
        <v>5</v>
      </c>
      <c r="E14" s="29">
        <v>0</v>
      </c>
      <c r="F14" s="26">
        <v>5690.9610000000002</v>
      </c>
      <c r="G14" s="26">
        <v>12159.124</v>
      </c>
      <c r="H14" s="27">
        <v>213.65677958432681</v>
      </c>
      <c r="I14" s="25">
        <v>128.976</v>
      </c>
      <c r="J14" s="21">
        <v>1461.451</v>
      </c>
      <c r="K14" s="24" t="s">
        <v>65</v>
      </c>
      <c r="L14" s="26">
        <v>778.69399999999996</v>
      </c>
      <c r="M14" s="26">
        <v>0</v>
      </c>
      <c r="N14" s="27">
        <v>0</v>
      </c>
      <c r="O14" s="23">
        <v>-649.71799999999996</v>
      </c>
      <c r="P14" s="21">
        <v>1461.451</v>
      </c>
      <c r="Q14" s="24" t="s">
        <v>5</v>
      </c>
      <c r="R14" s="26">
        <v>22</v>
      </c>
      <c r="S14" s="26">
        <v>23</v>
      </c>
      <c r="T14" s="27">
        <v>104.54545454545455</v>
      </c>
      <c r="U14" s="25">
        <v>3400.8522727272725</v>
      </c>
      <c r="V14" s="21">
        <v>3831.7753623188405</v>
      </c>
      <c r="W14" s="22">
        <v>112.67103228938535</v>
      </c>
    </row>
    <row r="15" spans="1:23" x14ac:dyDescent="0.25">
      <c r="A15" s="28">
        <v>8</v>
      </c>
      <c r="B15" s="28" t="s">
        <v>24</v>
      </c>
      <c r="C15" s="25">
        <v>45</v>
      </c>
      <c r="D15" s="21">
        <v>34</v>
      </c>
      <c r="E15" s="29">
        <v>11</v>
      </c>
      <c r="F15" s="26">
        <v>132492.946</v>
      </c>
      <c r="G15" s="26">
        <v>142076.44699999999</v>
      </c>
      <c r="H15" s="27">
        <v>107.23321602344022</v>
      </c>
      <c r="I15" s="25">
        <v>13718.823</v>
      </c>
      <c r="J15" s="21">
        <v>14250.391</v>
      </c>
      <c r="K15" s="24">
        <v>103.87473473489672</v>
      </c>
      <c r="L15" s="26">
        <v>3306.9259999999999</v>
      </c>
      <c r="M15" s="26">
        <v>858.96799999999996</v>
      </c>
      <c r="N15" s="27">
        <v>25.974817700789192</v>
      </c>
      <c r="O15" s="21">
        <v>10411.897000000001</v>
      </c>
      <c r="P15" s="21">
        <v>13391.423000000001</v>
      </c>
      <c r="Q15" s="24">
        <v>128.61655277611754</v>
      </c>
      <c r="R15" s="26">
        <v>359</v>
      </c>
      <c r="S15" s="26">
        <v>357</v>
      </c>
      <c r="T15" s="27">
        <v>99.442896935933149</v>
      </c>
      <c r="U15" s="25">
        <v>6395.7701949860721</v>
      </c>
      <c r="V15" s="21">
        <v>6271.9103641456577</v>
      </c>
      <c r="W15" s="22">
        <v>98.063410237323509</v>
      </c>
    </row>
    <row r="16" spans="1:23" x14ac:dyDescent="0.25">
      <c r="A16" s="28">
        <v>9</v>
      </c>
      <c r="B16" s="28" t="s">
        <v>33</v>
      </c>
      <c r="C16" s="25">
        <v>1</v>
      </c>
      <c r="D16" s="21">
        <v>1</v>
      </c>
      <c r="E16" s="29">
        <v>0</v>
      </c>
      <c r="F16" s="26">
        <v>23.210999999999999</v>
      </c>
      <c r="G16" s="26">
        <v>33.844000000000001</v>
      </c>
      <c r="H16" s="27">
        <v>145.81017620955581</v>
      </c>
      <c r="I16" s="25">
        <v>9.9390000000000001</v>
      </c>
      <c r="J16" s="21">
        <v>7.7409999999999997</v>
      </c>
      <c r="K16" s="24">
        <v>77.885099104537687</v>
      </c>
      <c r="L16" s="26">
        <v>0</v>
      </c>
      <c r="M16" s="26">
        <v>0</v>
      </c>
      <c r="N16" s="27"/>
      <c r="O16" s="21">
        <v>9.9390000000000001</v>
      </c>
      <c r="P16" s="21">
        <v>7.7409999999999997</v>
      </c>
      <c r="Q16" s="24">
        <v>77.885099104537687</v>
      </c>
      <c r="R16" s="26">
        <v>0</v>
      </c>
      <c r="S16" s="26">
        <v>0</v>
      </c>
      <c r="T16" s="27"/>
      <c r="U16" s="25"/>
      <c r="V16" s="21"/>
      <c r="W16" s="22"/>
    </row>
    <row r="17" spans="1:23" x14ac:dyDescent="0.25">
      <c r="A17" s="28">
        <v>10</v>
      </c>
      <c r="B17" s="28" t="s">
        <v>30</v>
      </c>
      <c r="C17" s="25">
        <v>1</v>
      </c>
      <c r="D17" s="21">
        <v>0</v>
      </c>
      <c r="E17" s="29">
        <v>1</v>
      </c>
      <c r="F17" s="26">
        <v>1977.268</v>
      </c>
      <c r="G17" s="26">
        <v>2162.1089999999999</v>
      </c>
      <c r="H17" s="27">
        <v>109.34830280973544</v>
      </c>
      <c r="I17" s="25">
        <v>0</v>
      </c>
      <c r="J17" s="21">
        <v>0</v>
      </c>
      <c r="K17" s="24"/>
      <c r="L17" s="26">
        <v>192.28299999999999</v>
      </c>
      <c r="M17" s="26">
        <v>44.459000000000003</v>
      </c>
      <c r="N17" s="27">
        <v>23.121648819708451</v>
      </c>
      <c r="O17" s="23">
        <v>-192.28299999999999</v>
      </c>
      <c r="P17" s="23">
        <v>-44.459000000000003</v>
      </c>
      <c r="Q17" s="24">
        <v>23.121648819708451</v>
      </c>
      <c r="R17" s="26">
        <v>15</v>
      </c>
      <c r="S17" s="26">
        <v>17</v>
      </c>
      <c r="T17" s="27">
        <v>113.33333333333333</v>
      </c>
      <c r="U17" s="25">
        <v>3523.4722222222222</v>
      </c>
      <c r="V17" s="21">
        <v>3611.6421568627452</v>
      </c>
      <c r="W17" s="22">
        <v>102.50235929446083</v>
      </c>
    </row>
    <row r="18" spans="1:23" x14ac:dyDescent="0.25">
      <c r="A18" s="28">
        <v>11</v>
      </c>
      <c r="B18" s="28" t="s">
        <v>39</v>
      </c>
      <c r="C18" s="25">
        <v>2</v>
      </c>
      <c r="D18" s="21">
        <v>1</v>
      </c>
      <c r="E18" s="29">
        <v>1</v>
      </c>
      <c r="F18" s="26">
        <v>55.972999999999999</v>
      </c>
      <c r="G18" s="26">
        <v>14.635</v>
      </c>
      <c r="H18" s="27">
        <v>26.146534936487235</v>
      </c>
      <c r="I18" s="25">
        <v>14.641</v>
      </c>
      <c r="J18" s="21">
        <v>0.55200000000000005</v>
      </c>
      <c r="K18" s="24">
        <v>3.7702342736151904</v>
      </c>
      <c r="L18" s="26">
        <v>0.45700000000000002</v>
      </c>
      <c r="M18" s="26">
        <v>11.254</v>
      </c>
      <c r="N18" s="27" t="s">
        <v>65</v>
      </c>
      <c r="O18" s="21">
        <v>14.183999999999999</v>
      </c>
      <c r="P18" s="23">
        <v>-10.702</v>
      </c>
      <c r="Q18" s="24" t="s">
        <v>5</v>
      </c>
      <c r="R18" s="26">
        <v>0</v>
      </c>
      <c r="S18" s="26">
        <v>0</v>
      </c>
      <c r="T18" s="27"/>
      <c r="U18" s="25"/>
      <c r="V18" s="21"/>
      <c r="W18" s="22"/>
    </row>
    <row r="19" spans="1:23" x14ac:dyDescent="0.25">
      <c r="A19" s="28">
        <v>12</v>
      </c>
      <c r="B19" s="28" t="s">
        <v>88</v>
      </c>
      <c r="C19" s="25">
        <v>5</v>
      </c>
      <c r="D19" s="21">
        <v>4</v>
      </c>
      <c r="E19" s="29">
        <v>1</v>
      </c>
      <c r="F19" s="26">
        <v>1598.942</v>
      </c>
      <c r="G19" s="26">
        <v>1729.453</v>
      </c>
      <c r="H19" s="27">
        <v>108.16233484391553</v>
      </c>
      <c r="I19" s="25">
        <v>9.1560000000000006</v>
      </c>
      <c r="J19" s="21">
        <v>35.348999999999997</v>
      </c>
      <c r="K19" s="24">
        <v>386.07470511140235</v>
      </c>
      <c r="L19" s="26">
        <v>202.49600000000001</v>
      </c>
      <c r="M19" s="26">
        <v>155.80199999999999</v>
      </c>
      <c r="N19" s="27">
        <v>76.940779077117568</v>
      </c>
      <c r="O19" s="23">
        <v>-193.34</v>
      </c>
      <c r="P19" s="23">
        <v>-120.453</v>
      </c>
      <c r="Q19" s="24">
        <v>62.301127547325954</v>
      </c>
      <c r="R19" s="26">
        <v>10</v>
      </c>
      <c r="S19" s="26">
        <v>10</v>
      </c>
      <c r="T19" s="27">
        <v>100</v>
      </c>
      <c r="U19" s="25">
        <v>4238.5916666666662</v>
      </c>
      <c r="V19" s="21">
        <v>4641.6750000000002</v>
      </c>
      <c r="W19" s="22">
        <v>109.50984112254267</v>
      </c>
    </row>
    <row r="20" spans="1:23" x14ac:dyDescent="0.25">
      <c r="A20" s="28">
        <v>13</v>
      </c>
      <c r="B20" s="28" t="s">
        <v>32</v>
      </c>
      <c r="C20" s="25">
        <v>15</v>
      </c>
      <c r="D20" s="21">
        <v>7</v>
      </c>
      <c r="E20" s="29">
        <v>8</v>
      </c>
      <c r="F20" s="26">
        <v>15329.545</v>
      </c>
      <c r="G20" s="26">
        <v>17915.359</v>
      </c>
      <c r="H20" s="27">
        <v>116.8681718863802</v>
      </c>
      <c r="I20" s="25">
        <v>978.18299999999999</v>
      </c>
      <c r="J20" s="21">
        <v>1105.068</v>
      </c>
      <c r="K20" s="24">
        <v>112.97149919800282</v>
      </c>
      <c r="L20" s="26">
        <v>1019.845</v>
      </c>
      <c r="M20" s="26">
        <v>65.158000000000001</v>
      </c>
      <c r="N20" s="27">
        <v>6.3890100946712494</v>
      </c>
      <c r="O20" s="23">
        <v>-41.661999999999999</v>
      </c>
      <c r="P20" s="21">
        <v>1039.9100000000001</v>
      </c>
      <c r="Q20" s="24" t="s">
        <v>5</v>
      </c>
      <c r="R20" s="26">
        <v>29</v>
      </c>
      <c r="S20" s="26">
        <v>27</v>
      </c>
      <c r="T20" s="27">
        <v>93.103448275862064</v>
      </c>
      <c r="U20" s="25">
        <v>4759.7557471264363</v>
      </c>
      <c r="V20" s="21">
        <v>5179.4845679012351</v>
      </c>
      <c r="W20" s="22">
        <v>108.81828486741567</v>
      </c>
    </row>
    <row r="21" spans="1:23" x14ac:dyDescent="0.25">
      <c r="A21" s="28">
        <v>14</v>
      </c>
      <c r="B21" s="28" t="s">
        <v>38</v>
      </c>
      <c r="C21" s="25">
        <v>16</v>
      </c>
      <c r="D21" s="21">
        <v>7</v>
      </c>
      <c r="E21" s="29">
        <v>9</v>
      </c>
      <c r="F21" s="26">
        <v>35949.991000000002</v>
      </c>
      <c r="G21" s="26">
        <v>33274.942000000003</v>
      </c>
      <c r="H21" s="27">
        <v>92.558971711564539</v>
      </c>
      <c r="I21" s="25">
        <v>339.94600000000003</v>
      </c>
      <c r="J21" s="21">
        <v>191.81399999999999</v>
      </c>
      <c r="K21" s="24">
        <v>56.424843945803161</v>
      </c>
      <c r="L21" s="26">
        <v>377.87700000000001</v>
      </c>
      <c r="M21" s="26">
        <v>2886.904</v>
      </c>
      <c r="N21" s="27">
        <v>763.97981353720922</v>
      </c>
      <c r="O21" s="23">
        <v>-37.930999999999997</v>
      </c>
      <c r="P21" s="23">
        <v>-2695.09</v>
      </c>
      <c r="Q21" s="24" t="s">
        <v>65</v>
      </c>
      <c r="R21" s="26">
        <v>164</v>
      </c>
      <c r="S21" s="26">
        <v>155</v>
      </c>
      <c r="T21" s="27">
        <v>94.512195121951208</v>
      </c>
      <c r="U21" s="25">
        <v>3808.9547764227641</v>
      </c>
      <c r="V21" s="21">
        <v>4004.8263440860214</v>
      </c>
      <c r="W21" s="22">
        <v>105.14239677708154</v>
      </c>
    </row>
    <row r="22" spans="1:23" x14ac:dyDescent="0.25">
      <c r="A22" s="28">
        <v>15</v>
      </c>
      <c r="B22" s="28" t="s">
        <v>40</v>
      </c>
      <c r="C22" s="25">
        <v>8</v>
      </c>
      <c r="D22" s="21">
        <v>5</v>
      </c>
      <c r="E22" s="29">
        <v>3</v>
      </c>
      <c r="F22" s="26">
        <v>6074.732</v>
      </c>
      <c r="G22" s="26">
        <v>7958.1310000000003</v>
      </c>
      <c r="H22" s="27">
        <v>131.00382041545205</v>
      </c>
      <c r="I22" s="25">
        <v>357.22500000000002</v>
      </c>
      <c r="J22" s="21">
        <v>513.40700000000004</v>
      </c>
      <c r="K22" s="24">
        <v>143.72090419203582</v>
      </c>
      <c r="L22" s="26">
        <v>647.74800000000005</v>
      </c>
      <c r="M22" s="26">
        <v>11.223000000000001</v>
      </c>
      <c r="N22" s="27">
        <v>1.7326182404268327</v>
      </c>
      <c r="O22" s="23">
        <v>-290.52300000000002</v>
      </c>
      <c r="P22" s="21">
        <v>502.18400000000003</v>
      </c>
      <c r="Q22" s="24" t="s">
        <v>5</v>
      </c>
      <c r="R22" s="26">
        <v>26</v>
      </c>
      <c r="S22" s="26">
        <v>36</v>
      </c>
      <c r="T22" s="27">
        <v>138.46153846153845</v>
      </c>
      <c r="U22" s="25">
        <v>4981.3044871794873</v>
      </c>
      <c r="V22" s="21">
        <v>4186.7546296296296</v>
      </c>
      <c r="W22" s="22">
        <v>84.049361776723117</v>
      </c>
    </row>
    <row r="23" spans="1:23" x14ac:dyDescent="0.25">
      <c r="A23" s="28">
        <v>16</v>
      </c>
      <c r="B23" s="28" t="s">
        <v>42</v>
      </c>
      <c r="C23" s="25">
        <v>3</v>
      </c>
      <c r="D23" s="21">
        <v>2</v>
      </c>
      <c r="E23" s="29">
        <v>1</v>
      </c>
      <c r="F23" s="26">
        <v>2623.5970000000002</v>
      </c>
      <c r="G23" s="26">
        <v>2250.5239999999999</v>
      </c>
      <c r="H23" s="27">
        <v>85.780095037461919</v>
      </c>
      <c r="I23" s="25">
        <v>33.445</v>
      </c>
      <c r="J23" s="21">
        <v>19.001999999999999</v>
      </c>
      <c r="K23" s="24">
        <v>56.815667513828672</v>
      </c>
      <c r="L23" s="26">
        <v>0</v>
      </c>
      <c r="M23" s="26">
        <v>48.268000000000001</v>
      </c>
      <c r="N23" s="27"/>
      <c r="O23" s="21">
        <v>33.445</v>
      </c>
      <c r="P23" s="23">
        <v>-29.265999999999998</v>
      </c>
      <c r="Q23" s="24" t="s">
        <v>5</v>
      </c>
      <c r="R23" s="26">
        <v>16</v>
      </c>
      <c r="S23" s="26">
        <v>15</v>
      </c>
      <c r="T23" s="27">
        <v>93.75</v>
      </c>
      <c r="U23" s="25">
        <v>3839.9739583333335</v>
      </c>
      <c r="V23" s="21">
        <v>4308.405555555556</v>
      </c>
      <c r="W23" s="22">
        <v>112.19882223955331</v>
      </c>
    </row>
    <row r="24" spans="1:23" x14ac:dyDescent="0.25">
      <c r="A24" s="28">
        <v>17</v>
      </c>
      <c r="B24" s="28" t="s">
        <v>36</v>
      </c>
      <c r="C24" s="25">
        <v>41</v>
      </c>
      <c r="D24" s="21">
        <v>27</v>
      </c>
      <c r="E24" s="29">
        <v>14</v>
      </c>
      <c r="F24" s="26">
        <v>148973.17800000001</v>
      </c>
      <c r="G24" s="26">
        <v>141287.67800000001</v>
      </c>
      <c r="H24" s="27">
        <v>94.84101762264882</v>
      </c>
      <c r="I24" s="25">
        <v>5918.9750000000004</v>
      </c>
      <c r="J24" s="21">
        <v>5317.0910000000003</v>
      </c>
      <c r="K24" s="24">
        <v>89.831279909105888</v>
      </c>
      <c r="L24" s="26">
        <v>759.37400000000002</v>
      </c>
      <c r="M24" s="26">
        <v>573.72799999999995</v>
      </c>
      <c r="N24" s="27">
        <v>75.552757929557771</v>
      </c>
      <c r="O24" s="21">
        <v>5159.6009999999997</v>
      </c>
      <c r="P24" s="21">
        <v>4743.3630000000003</v>
      </c>
      <c r="Q24" s="24">
        <v>91.932748288094373</v>
      </c>
      <c r="R24" s="26">
        <v>343</v>
      </c>
      <c r="S24" s="26">
        <v>330</v>
      </c>
      <c r="T24" s="27">
        <v>96.209912536443156</v>
      </c>
      <c r="U24" s="25">
        <v>6486.2572886297376</v>
      </c>
      <c r="V24" s="21">
        <v>6835.0555555555557</v>
      </c>
      <c r="W24" s="22">
        <v>105.37749662717286</v>
      </c>
    </row>
    <row r="25" spans="1:23" x14ac:dyDescent="0.25">
      <c r="A25" s="28">
        <v>18</v>
      </c>
      <c r="B25" s="28" t="s">
        <v>25</v>
      </c>
      <c r="C25" s="25">
        <v>26</v>
      </c>
      <c r="D25" s="21">
        <v>20</v>
      </c>
      <c r="E25" s="29">
        <v>6</v>
      </c>
      <c r="F25" s="26">
        <v>57974.004999999997</v>
      </c>
      <c r="G25" s="26">
        <v>40972.928</v>
      </c>
      <c r="H25" s="27">
        <v>70.674654959580593</v>
      </c>
      <c r="I25" s="25">
        <v>8636.6470000000008</v>
      </c>
      <c r="J25" s="21">
        <v>1577.1849999999999</v>
      </c>
      <c r="K25" s="24">
        <v>18.261542934428139</v>
      </c>
      <c r="L25" s="26">
        <v>1640.694</v>
      </c>
      <c r="M25" s="26">
        <v>7093.7179999999998</v>
      </c>
      <c r="N25" s="27">
        <v>432.36081804407161</v>
      </c>
      <c r="O25" s="21">
        <v>6995.9530000000004</v>
      </c>
      <c r="P25" s="23">
        <v>-5516.5330000000004</v>
      </c>
      <c r="Q25" s="24" t="s">
        <v>5</v>
      </c>
      <c r="R25" s="26">
        <v>123</v>
      </c>
      <c r="S25" s="26">
        <v>116</v>
      </c>
      <c r="T25" s="27">
        <v>94.308943089430898</v>
      </c>
      <c r="U25" s="25">
        <v>5653.8177506775064</v>
      </c>
      <c r="V25" s="21">
        <v>6106.9382183908046</v>
      </c>
      <c r="W25" s="22">
        <v>108.01441588135734</v>
      </c>
    </row>
    <row r="26" spans="1:23" x14ac:dyDescent="0.25">
      <c r="A26" s="28">
        <v>19</v>
      </c>
      <c r="B26" s="28" t="s">
        <v>28</v>
      </c>
      <c r="C26" s="25">
        <v>9</v>
      </c>
      <c r="D26" s="21">
        <v>7</v>
      </c>
      <c r="E26" s="29">
        <v>2</v>
      </c>
      <c r="F26" s="26">
        <v>16075.088</v>
      </c>
      <c r="G26" s="26">
        <v>16700.678</v>
      </c>
      <c r="H26" s="27">
        <v>103.89167387450694</v>
      </c>
      <c r="I26" s="25">
        <v>1080.075</v>
      </c>
      <c r="J26" s="21">
        <v>1024.1389999999999</v>
      </c>
      <c r="K26" s="24">
        <v>94.821100386547229</v>
      </c>
      <c r="L26" s="26">
        <v>41.183999999999997</v>
      </c>
      <c r="M26" s="26">
        <v>21.614000000000001</v>
      </c>
      <c r="N26" s="27">
        <v>52.481546231546226</v>
      </c>
      <c r="O26" s="21">
        <v>1038.8910000000001</v>
      </c>
      <c r="P26" s="21">
        <v>1002.525</v>
      </c>
      <c r="Q26" s="24">
        <v>96.499536525005993</v>
      </c>
      <c r="R26" s="26">
        <v>44</v>
      </c>
      <c r="S26" s="26">
        <v>48</v>
      </c>
      <c r="T26" s="27">
        <v>109.09090909090908</v>
      </c>
      <c r="U26" s="25">
        <v>5833.399621212121</v>
      </c>
      <c r="V26" s="21">
        <v>5787.848958333333</v>
      </c>
      <c r="W26" s="22">
        <v>99.219140366911418</v>
      </c>
    </row>
    <row r="27" spans="1:23" ht="15.75" thickBot="1" x14ac:dyDescent="0.3">
      <c r="A27" s="28">
        <v>20</v>
      </c>
      <c r="B27" s="28" t="s">
        <v>31</v>
      </c>
      <c r="C27" s="127">
        <v>4</v>
      </c>
      <c r="D27" s="21">
        <v>4</v>
      </c>
      <c r="E27" s="29">
        <v>0</v>
      </c>
      <c r="F27" s="26">
        <v>8959.0300000000007</v>
      </c>
      <c r="G27" s="131">
        <v>9936.3449999999993</v>
      </c>
      <c r="H27" s="27">
        <v>110.90871444788108</v>
      </c>
      <c r="I27" s="25">
        <v>802.12</v>
      </c>
      <c r="J27" s="21">
        <v>1164.1020000000001</v>
      </c>
      <c r="K27" s="24">
        <v>145.12816037500625</v>
      </c>
      <c r="L27" s="26">
        <v>0</v>
      </c>
      <c r="M27" s="26">
        <v>0</v>
      </c>
      <c r="N27" s="27"/>
      <c r="O27" s="21">
        <v>802.12</v>
      </c>
      <c r="P27" s="21">
        <v>1164.1020000000001</v>
      </c>
      <c r="Q27" s="24">
        <v>145.12816037500625</v>
      </c>
      <c r="R27" s="26">
        <v>29</v>
      </c>
      <c r="S27" s="131">
        <v>32</v>
      </c>
      <c r="T27" s="27">
        <v>110.34482758620689</v>
      </c>
      <c r="U27" s="127">
        <v>4665.8994252873563</v>
      </c>
      <c r="V27" s="21">
        <v>5554.9453125</v>
      </c>
      <c r="W27" s="22">
        <v>119.05411596303085</v>
      </c>
    </row>
    <row r="28" spans="1:23" ht="15.75" thickBot="1" x14ac:dyDescent="0.3">
      <c r="A28" s="28">
        <v>21</v>
      </c>
      <c r="B28" s="126" t="s">
        <v>23</v>
      </c>
      <c r="C28" s="128">
        <v>414</v>
      </c>
      <c r="D28" s="25">
        <v>277</v>
      </c>
      <c r="E28" s="29">
        <v>137</v>
      </c>
      <c r="F28" s="129">
        <v>1925625.341</v>
      </c>
      <c r="G28" s="132">
        <v>1831385.8870000001</v>
      </c>
      <c r="H28" s="130">
        <v>95.106033765059394</v>
      </c>
      <c r="I28" s="25">
        <v>110547.806</v>
      </c>
      <c r="J28" s="21">
        <v>94244.771999999997</v>
      </c>
      <c r="K28" s="24">
        <v>85.252503337786735</v>
      </c>
      <c r="L28" s="26">
        <v>97852.672999999995</v>
      </c>
      <c r="M28" s="26">
        <v>84061.858999999997</v>
      </c>
      <c r="N28" s="27">
        <v>85.906553620666031</v>
      </c>
      <c r="O28" s="21">
        <v>12695.133</v>
      </c>
      <c r="P28" s="21">
        <v>10182.913</v>
      </c>
      <c r="Q28" s="24">
        <v>80.211156511712005</v>
      </c>
      <c r="R28" s="129">
        <v>2932</v>
      </c>
      <c r="S28" s="132">
        <v>2900</v>
      </c>
      <c r="T28" s="133">
        <v>98.908594815825381</v>
      </c>
      <c r="U28" s="128">
        <v>6708.9486414279227</v>
      </c>
      <c r="V28" s="25">
        <v>6801.418764367816</v>
      </c>
      <c r="W28" s="22">
        <v>101.37831019258201</v>
      </c>
    </row>
    <row r="29" spans="1:23" x14ac:dyDescent="0.25">
      <c r="A29" s="40"/>
      <c r="B29" s="41" t="s">
        <v>61</v>
      </c>
      <c r="C29" s="42">
        <v>672</v>
      </c>
      <c r="D29" s="42">
        <v>450</v>
      </c>
      <c r="E29" s="42">
        <v>222</v>
      </c>
      <c r="F29" s="42">
        <v>2422796.449</v>
      </c>
      <c r="G29" s="42">
        <v>2326580.4589999998</v>
      </c>
      <c r="H29" s="43">
        <v>96.028721684823637</v>
      </c>
      <c r="I29" s="44">
        <v>145384.02600000001</v>
      </c>
      <c r="J29" s="44">
        <v>124228.921</v>
      </c>
      <c r="K29" s="45">
        <v>85.448810586659647</v>
      </c>
      <c r="L29" s="42">
        <v>121170.598</v>
      </c>
      <c r="M29" s="42">
        <v>100087.84600000001</v>
      </c>
      <c r="N29" s="43">
        <v>82.600769206404351</v>
      </c>
      <c r="O29" s="44">
        <v>24213.428</v>
      </c>
      <c r="P29" s="44">
        <v>24141.075000000001</v>
      </c>
      <c r="Q29" s="45">
        <v>99.701186465625597</v>
      </c>
      <c r="R29" s="42">
        <v>4330</v>
      </c>
      <c r="S29" s="42">
        <v>4293</v>
      </c>
      <c r="T29" s="43">
        <v>99.145496535796767</v>
      </c>
      <c r="U29" s="46">
        <v>6299.6481909160893</v>
      </c>
      <c r="V29" s="47">
        <v>6410.966127028496</v>
      </c>
      <c r="W29" s="48">
        <v>101.76705004372981</v>
      </c>
    </row>
  </sheetData>
  <mergeCells count="8">
    <mergeCell ref="O6:Q6"/>
    <mergeCell ref="R6:T6"/>
    <mergeCell ref="U6:W6"/>
    <mergeCell ref="A6:B6"/>
    <mergeCell ref="C6:E6"/>
    <mergeCell ref="F6:H6"/>
    <mergeCell ref="I6:K6"/>
    <mergeCell ref="L6:N6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3</vt:i4>
      </vt:variant>
    </vt:vector>
  </HeadingPairs>
  <TitlesOfParts>
    <vt:vector size="9" baseType="lpstr">
      <vt:lpstr>Tablica 1</vt:lpstr>
      <vt:lpstr>Tablica 2</vt:lpstr>
      <vt:lpstr>Tablica 3</vt:lpstr>
      <vt:lpstr>J 58.11 2008.-2017.</vt:lpstr>
      <vt:lpstr>J 58.13 2008.-2017.</vt:lpstr>
      <vt:lpstr>J58.1 po županijama - 2017.</vt:lpstr>
      <vt:lpstr>'J 58.11 2008.-2017.'!_ftn1</vt:lpstr>
      <vt:lpstr>'J 58.13 2008.-2017.'!_ftn1</vt:lpstr>
      <vt:lpstr>'J 58.11 2008.-2017.'!_ftnref1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2019-04-25T08:30:00Z</dcterms:modified>
</cp:coreProperties>
</file>