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899"/>
  </bookViews>
  <sheets>
    <sheet name="Podaci_NKD 47.1" sheetId="21" r:id="rId1"/>
    <sheet name="Tablica 1" sheetId="4" r:id="rId2"/>
    <sheet name="Tablica 2" sheetId="6" r:id="rId3"/>
    <sheet name="Tablica 3" sheetId="9" r:id="rId4"/>
    <sheet name="Tablica 4" sheetId="12" r:id="rId5"/>
  </sheets>
  <definedNames>
    <definedName name="_ftnref1" localSheetId="2">'Tablica 2'!#REF!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7" i="6" l="1"/>
  <c r="G10" i="12" l="1"/>
  <c r="G9" i="12"/>
  <c r="G8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F10" i="9"/>
  <c r="F9" i="9"/>
  <c r="F8" i="9"/>
  <c r="F7" i="9"/>
  <c r="F11" i="9"/>
  <c r="F12" i="9"/>
  <c r="F13" i="9"/>
  <c r="F14" i="9"/>
  <c r="F15" i="9"/>
  <c r="F16" i="9"/>
  <c r="G18" i="6" l="1"/>
  <c r="G10" i="6"/>
  <c r="G9" i="6"/>
  <c r="G8" i="6"/>
  <c r="G7" i="6"/>
  <c r="E17" i="6"/>
  <c r="G17" i="6" s="1"/>
  <c r="L29" i="12" l="1"/>
  <c r="K29" i="12"/>
  <c r="I29" i="12"/>
  <c r="H29" i="12"/>
  <c r="F29" i="12"/>
  <c r="G29" i="12" s="1"/>
  <c r="E29" i="12"/>
  <c r="D29" i="12"/>
  <c r="E17" i="9"/>
  <c r="F17" i="9" s="1"/>
  <c r="F18" i="9"/>
  <c r="G11" i="6"/>
  <c r="G12" i="6"/>
  <c r="G13" i="6"/>
  <c r="G14" i="6"/>
  <c r="G15" i="6"/>
  <c r="G16" i="6"/>
  <c r="M29" i="12" l="1"/>
  <c r="J29" i="12"/>
</calcChain>
</file>

<file path=xl/sharedStrings.xml><?xml version="1.0" encoding="utf-8"?>
<sst xmlns="http://schemas.openxmlformats.org/spreadsheetml/2006/main" count="219" uniqueCount="138">
  <si>
    <t>Za ukupno RH</t>
  </si>
  <si>
    <t>Za sve veličine i sve oznake vlasništva</t>
  </si>
  <si>
    <t xml:space="preserve">Za djelatnost: G471   Trgovina na malo u nespecijaliziranim prodavaonicama </t>
  </si>
  <si>
    <t>Iznosi u tisućama kuna, prosječne plaće u kunama</t>
  </si>
  <si>
    <t>Opis</t>
  </si>
  <si>
    <t>UKUPNO SVI PODUZETNICI</t>
  </si>
  <si>
    <t xml:space="preserve">2016.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</si>
  <si>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</si>
  <si>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</si>
  <si>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</si>
  <si>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</si>
  <si>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</si>
  <si>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</si>
  <si>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</si>
  <si>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</si>
  <si>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</si>
  <si>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</si>
  <si>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</si>
  <si>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</si>
  <si>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</si>
  <si>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</si>
  <si>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</si>
  <si>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</si>
  <si>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</si>
  <si>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</si>
  <si>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</si>
  <si>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</si>
  <si>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</si>
  <si>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</si>
  <si>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</si>
  <si>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</si>
  <si>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</si>
  <si>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</si>
  <si>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</si>
  <si>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</si>
  <si>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</si>
  <si>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</si>
  <si>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</si>
  <si>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</si>
  <si>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</si>
  <si>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</si>
  <si>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</si>
  <si>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NKD 47.1 Trgovina na malo u nespecijaliziranim prodavaonicama</t>
  </si>
  <si>
    <t xml:space="preserve">Konsolidirani financijski rezultat – dobit (+) ili gubitak (-) razdoblja </t>
  </si>
  <si>
    <t>2016.</t>
  </si>
  <si>
    <t>Bruto investicije samo u novu dugotrajnu imovinu</t>
  </si>
  <si>
    <t>OIB</t>
  </si>
  <si>
    <t>Naziv</t>
  </si>
  <si>
    <t>Mjesto</t>
  </si>
  <si>
    <t>Ukupan prihod</t>
  </si>
  <si>
    <t>1.</t>
  </si>
  <si>
    <t>Zagreb</t>
  </si>
  <si>
    <t>2.</t>
  </si>
  <si>
    <t>PLODINE d.d.</t>
  </si>
  <si>
    <t>Rijeka</t>
  </si>
  <si>
    <t>3.</t>
  </si>
  <si>
    <t>LIDL HRVATSKA d.o.o. k.d.</t>
  </si>
  <si>
    <t>Velika Gorica</t>
  </si>
  <si>
    <t>4.</t>
  </si>
  <si>
    <t>KAUFLAND HRVATSKA k.d.</t>
  </si>
  <si>
    <t>5.</t>
  </si>
  <si>
    <t>SPAR HRVATSKA d.o.o.</t>
  </si>
  <si>
    <t>6.</t>
  </si>
  <si>
    <t>00278260010</t>
  </si>
  <si>
    <t>TOMMY d.o.o.</t>
  </si>
  <si>
    <t>Split</t>
  </si>
  <si>
    <t>7.</t>
  </si>
  <si>
    <t>8.</t>
  </si>
  <si>
    <t>STUDENAC d.o.o.</t>
  </si>
  <si>
    <t>Omiš</t>
  </si>
  <si>
    <t>9.</t>
  </si>
  <si>
    <t>KTC d.d.</t>
  </si>
  <si>
    <t>Križevci</t>
  </si>
  <si>
    <t>10.</t>
  </si>
  <si>
    <t>PEVEC MALOPRODAJA NEPREHRAMBENE ROBE d.d.</t>
  </si>
  <si>
    <t>11.</t>
  </si>
  <si>
    <t>MÜLLER TRGOVINA ZAGREB d.o.o.</t>
  </si>
  <si>
    <t>12.</t>
  </si>
  <si>
    <t>Sesvete</t>
  </si>
  <si>
    <t>13.</t>
  </si>
  <si>
    <t>14.</t>
  </si>
  <si>
    <t>15.</t>
  </si>
  <si>
    <t>16.</t>
  </si>
  <si>
    <t>GAVRANOVIĆ d.o.o.</t>
  </si>
  <si>
    <t>17.</t>
  </si>
  <si>
    <t>18.</t>
  </si>
  <si>
    <t>19.</t>
  </si>
  <si>
    <t>20.</t>
  </si>
  <si>
    <t>Ukupno top 10 poduzetnika po UP u djelatnosti 47.1</t>
  </si>
  <si>
    <t>VUKOVARSKO-SRIJEMSKA</t>
  </si>
  <si>
    <t>SPLITSKO-DALMATINSKA</t>
  </si>
  <si>
    <t>KRAPINSKO-ZAGORSKA</t>
  </si>
  <si>
    <t>KARLOVAČKA</t>
  </si>
  <si>
    <t>GRAD ZAGREB</t>
  </si>
  <si>
    <t>PRIMORSKO-GORANSKA</t>
  </si>
  <si>
    <t>ISTARSKA</t>
  </si>
  <si>
    <t>OSIJEČKO-BARANJSKA</t>
  </si>
  <si>
    <t>BRODSKO-POSAVSKA</t>
  </si>
  <si>
    <t>BJELOVARSKO-BILOGORSKA</t>
  </si>
  <si>
    <t>VARAŽDINSKA</t>
  </si>
  <si>
    <t>ZADARSKA</t>
  </si>
  <si>
    <t>KOPRIVNIČKO-KRIŽEVAČKA</t>
  </si>
  <si>
    <t>POŽEŠKO-SLAVONSKA</t>
  </si>
  <si>
    <t>ZAGREBAČKA</t>
  </si>
  <si>
    <t>MEĐIMURSKA</t>
  </si>
  <si>
    <t>VIROVITIČKO-PODRAVSKA</t>
  </si>
  <si>
    <t>SISAČKO-MOSLAVAČKA</t>
  </si>
  <si>
    <t>DUBROVAČKO-NERETVANSKA</t>
  </si>
  <si>
    <t>LIČKO-SENJSKA</t>
  </si>
  <si>
    <t>ŠIBENSKO-KNINSKA</t>
  </si>
  <si>
    <t>Prihod po zaposl.</t>
  </si>
  <si>
    <t>Ukupno top 10 poduzetnika po dobiti u djelatnosti 47.1</t>
  </si>
  <si>
    <t>Udio u skupini djelatnosti 47.1</t>
  </si>
  <si>
    <t>Soblinec</t>
  </si>
  <si>
    <t>Šifra i naziv županije</t>
  </si>
  <si>
    <t>Žup.</t>
  </si>
  <si>
    <t>Naziv županije</t>
  </si>
  <si>
    <t>svih</t>
  </si>
  <si>
    <t>dobitaša</t>
  </si>
  <si>
    <t>gubitaša</t>
  </si>
  <si>
    <t>Rang</t>
  </si>
  <si>
    <t>Udio gubitaša</t>
  </si>
  <si>
    <t>21.</t>
  </si>
  <si>
    <t>Ukupno</t>
  </si>
  <si>
    <t>R. br.</t>
  </si>
  <si>
    <t xml:space="preserve">2017. 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</si>
  <si>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Osnovni financijski podaci poslovanja poduzetnika u djelatnosti NKD 47.1 u 2017. godini (iznosi u tisućama kuna, prosječne plaće u kunama)
</t>
    </r>
  </si>
  <si>
    <t>2017.</t>
  </si>
  <si>
    <t>Izvor: Fina – Registar godišnjih financijskih izvještaja</t>
  </si>
  <si>
    <r>
      <rPr>
        <b/>
        <sz val="9"/>
        <color theme="4" tint="-0.499984740745262"/>
        <rFont val="Arial"/>
        <family val="2"/>
        <charset val="238"/>
      </rPr>
      <t>Tablica 2</t>
    </r>
    <r>
      <rPr>
        <sz val="9"/>
        <color theme="4" tint="-0.499984740745262"/>
        <rFont val="Arial"/>
        <family val="2"/>
        <charset val="238"/>
      </rPr>
      <t>. Top 10 poduzetnika po ukupnom prihodu u 2017. godini, u djelatnosti NKD 47.1 (iznosi u tisućama kuna)</t>
    </r>
  </si>
  <si>
    <t>Ukupno svi poduzetnici (2.936) u djelatnosti 47.1</t>
  </si>
  <si>
    <t>NARONI TRGOVAČKI LANAC d.o.o.</t>
  </si>
  <si>
    <r>
      <rPr>
        <b/>
        <sz val="9"/>
        <color theme="1"/>
        <rFont val="Arial"/>
        <family val="2"/>
        <charset val="238"/>
      </rPr>
      <t>Tablica 3</t>
    </r>
    <r>
      <rPr>
        <sz val="9"/>
        <color theme="1"/>
        <rFont val="Arial"/>
        <family val="2"/>
        <charset val="238"/>
      </rPr>
      <t>. Top 10 poduzetnika u djelatnosti trgovine na malo u nespecijaliziranim prodavaonicama, rangirani prema dobiti razdoblja, u 2017. godini (iznosi u tisućama kuna)</t>
    </r>
  </si>
  <si>
    <t>PEMO d.o.o.</t>
  </si>
  <si>
    <t>Dubrovnik</t>
  </si>
  <si>
    <t>Pepćenica</t>
  </si>
  <si>
    <r>
      <rPr>
        <b/>
        <sz val="9"/>
        <color theme="1"/>
        <rFont val="Arial"/>
        <family val="2"/>
        <charset val="238"/>
      </rPr>
      <t>Tablica 4</t>
    </r>
    <r>
      <rPr>
        <sz val="9"/>
        <color theme="1"/>
        <rFont val="Arial"/>
        <family val="2"/>
        <charset val="238"/>
      </rPr>
      <t>. Rezultati poduzetnika u djelatnosti trgovine na malo u nespecijaliziranim prodavaonicama po županijama – rang prema ukupnom prihodu u 2017. godini (iznosi u tisućama kuna)</t>
    </r>
  </si>
  <si>
    <t>Tablica x. Osnovni financijski rezultati poduzetnika za 2017.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</si>
</sst>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8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thin">
        <color indexed="22"/>
      </right>
      <top style="medium">
        <color rgb="FFFF0000"/>
      </top>
      <bottom style="medium">
        <color rgb="FFFF0000"/>
      </bottom>
      <diagonal/>
    </border>
    <border>
      <left style="thin">
        <color indexed="22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6" fillId="0" borderId="0"/>
  </cellStyleXfs>
  <cellXfs count="121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164" fontId="8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164" fontId="8" fillId="0" borderId="17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/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3" borderId="20" xfId="0" applyFont="1" applyFill="1" applyBorder="1" applyAlignment="1">
      <alignment horizontal="left" vertical="center"/>
    </xf>
    <xf numFmtId="3" fontId="8" fillId="3" borderId="20" xfId="0" applyNumberFormat="1" applyFont="1" applyFill="1" applyBorder="1" applyAlignment="1">
      <alignment horizontal="right" vertical="center"/>
    </xf>
    <xf numFmtId="164" fontId="8" fillId="3" borderId="20" xfId="0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left" vertical="center"/>
    </xf>
    <xf numFmtId="3" fontId="8" fillId="3" borderId="21" xfId="0" applyNumberFormat="1" applyFont="1" applyFill="1" applyBorder="1" applyAlignment="1">
      <alignment horizontal="right" vertical="center"/>
    </xf>
    <xf numFmtId="164" fontId="8" fillId="3" borderId="2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7" fillId="0" borderId="21" xfId="0" applyFont="1" applyBorder="1" applyAlignment="1">
      <alignment horizontal="left" vertical="center"/>
    </xf>
    <xf numFmtId="3" fontId="8" fillId="0" borderId="21" xfId="0" applyNumberFormat="1" applyFont="1" applyBorder="1" applyAlignment="1">
      <alignment horizontal="right" vertical="center"/>
    </xf>
    <xf numFmtId="164" fontId="8" fillId="0" borderId="21" xfId="0" applyNumberFormat="1" applyFont="1" applyBorder="1" applyAlignment="1">
      <alignment horizontal="right" vertical="center"/>
    </xf>
    <xf numFmtId="164" fontId="0" fillId="0" borderId="0" xfId="0" applyNumberFormat="1" applyFill="1"/>
    <xf numFmtId="0" fontId="11" fillId="0" borderId="21" xfId="0" applyFont="1" applyBorder="1" applyAlignment="1">
      <alignment horizontal="left" vertical="center"/>
    </xf>
    <xf numFmtId="3" fontId="12" fillId="0" borderId="21" xfId="0" applyNumberFormat="1" applyFont="1" applyBorder="1" applyAlignment="1">
      <alignment horizontal="right" vertical="center"/>
    </xf>
    <xf numFmtId="164" fontId="12" fillId="0" borderId="21" xfId="0" applyNumberFormat="1" applyFont="1" applyBorder="1" applyAlignment="1">
      <alignment horizontal="right" vertical="center"/>
    </xf>
    <xf numFmtId="0" fontId="10" fillId="0" borderId="0" xfId="0" applyFont="1"/>
    <xf numFmtId="0" fontId="13" fillId="4" borderId="18" xfId="0" applyFont="1" applyFill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3" fontId="7" fillId="0" borderId="22" xfId="0" applyNumberFormat="1" applyFont="1" applyBorder="1" applyAlignment="1">
      <alignment horizontal="right" vertical="center"/>
    </xf>
    <xf numFmtId="166" fontId="14" fillId="0" borderId="22" xfId="1" applyNumberFormat="1" applyFont="1" applyBorder="1" applyAlignment="1">
      <alignment vertical="center"/>
    </xf>
    <xf numFmtId="49" fontId="7" fillId="0" borderId="23" xfId="0" applyNumberFormat="1" applyFont="1" applyBorder="1" applyAlignment="1">
      <alignment horizontal="center" vertical="center"/>
    </xf>
    <xf numFmtId="0" fontId="7" fillId="0" borderId="22" xfId="0" quotePrefix="1" applyNumberFormat="1" applyFont="1" applyBorder="1" applyAlignment="1">
      <alignment horizontal="center" vertical="center"/>
    </xf>
    <xf numFmtId="3" fontId="11" fillId="6" borderId="23" xfId="0" applyNumberFormat="1" applyFont="1" applyFill="1" applyBorder="1" applyAlignment="1">
      <alignment horizontal="right" vertical="center"/>
    </xf>
    <xf numFmtId="166" fontId="16" fillId="6" borderId="23" xfId="1" applyNumberFormat="1" applyFont="1" applyFill="1" applyBorder="1" applyAlignment="1">
      <alignment vertical="center"/>
    </xf>
    <xf numFmtId="0" fontId="17" fillId="0" borderId="0" xfId="0" applyFont="1"/>
    <xf numFmtId="0" fontId="19" fillId="0" borderId="0" xfId="0" applyFont="1"/>
    <xf numFmtId="0" fontId="18" fillId="0" borderId="0" xfId="0" applyFont="1"/>
    <xf numFmtId="0" fontId="21" fillId="7" borderId="18" xfId="0" applyFont="1" applyFill="1" applyBorder="1" applyAlignment="1">
      <alignment vertical="center"/>
    </xf>
    <xf numFmtId="0" fontId="23" fillId="7" borderId="18" xfId="0" applyFont="1" applyFill="1" applyBorder="1"/>
    <xf numFmtId="0" fontId="22" fillId="2" borderId="18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3" fontId="7" fillId="8" borderId="18" xfId="0" applyNumberFormat="1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 wrapText="1"/>
    </xf>
    <xf numFmtId="3" fontId="11" fillId="8" borderId="18" xfId="0" applyNumberFormat="1" applyFont="1" applyFill="1" applyBorder="1" applyAlignment="1">
      <alignment horizontal="right" vertical="center" wrapText="1"/>
    </xf>
    <xf numFmtId="3" fontId="7" fillId="8" borderId="18" xfId="0" applyNumberFormat="1" applyFont="1" applyFill="1" applyBorder="1" applyAlignment="1">
      <alignment horizontal="right" vertical="center" wrapText="1"/>
    </xf>
    <xf numFmtId="166" fontId="17" fillId="9" borderId="18" xfId="0" applyNumberFormat="1" applyFont="1" applyFill="1" applyBorder="1" applyAlignment="1">
      <alignment horizontal="center" vertical="center"/>
    </xf>
    <xf numFmtId="3" fontId="7" fillId="0" borderId="27" xfId="0" applyNumberFormat="1" applyFont="1" applyBorder="1" applyAlignment="1">
      <alignment horizontal="right" vertical="center" wrapText="1"/>
    </xf>
    <xf numFmtId="3" fontId="7" fillId="3" borderId="18" xfId="0" applyNumberFormat="1" applyFont="1" applyFill="1" applyBorder="1" applyAlignment="1">
      <alignment horizontal="right" vertical="center" wrapText="1"/>
    </xf>
    <xf numFmtId="168" fontId="7" fillId="0" borderId="28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168" fontId="7" fillId="0" borderId="25" xfId="0" applyNumberFormat="1" applyFont="1" applyBorder="1" applyAlignment="1">
      <alignment horizontal="right" vertical="center" wrapText="1"/>
    </xf>
    <xf numFmtId="3" fontId="7" fillId="0" borderId="29" xfId="0" applyNumberFormat="1" applyFont="1" applyBorder="1" applyAlignment="1">
      <alignment horizontal="right" vertical="center" wrapText="1"/>
    </xf>
    <xf numFmtId="3" fontId="7" fillId="0" borderId="30" xfId="0" applyNumberFormat="1" applyFont="1" applyBorder="1" applyAlignment="1">
      <alignment horizontal="right" vertical="center" wrapText="1"/>
    </xf>
    <xf numFmtId="3" fontId="7" fillId="8" borderId="31" xfId="0" applyNumberFormat="1" applyFont="1" applyFill="1" applyBorder="1" applyAlignment="1">
      <alignment horizontal="center" vertical="center" wrapText="1"/>
    </xf>
    <xf numFmtId="3" fontId="7" fillId="8" borderId="31" xfId="0" applyNumberFormat="1" applyFont="1" applyFill="1" applyBorder="1" applyAlignment="1">
      <alignment vertical="center" wrapText="1"/>
    </xf>
    <xf numFmtId="3" fontId="11" fillId="8" borderId="31" xfId="0" applyNumberFormat="1" applyFont="1" applyFill="1" applyBorder="1" applyAlignment="1">
      <alignment horizontal="right" vertical="center" wrapText="1"/>
    </xf>
    <xf numFmtId="3" fontId="7" fillId="8" borderId="31" xfId="0" applyNumberFormat="1" applyFont="1" applyFill="1" applyBorder="1" applyAlignment="1">
      <alignment horizontal="right" vertical="center" wrapText="1"/>
    </xf>
    <xf numFmtId="3" fontId="7" fillId="0" borderId="32" xfId="0" applyNumberFormat="1" applyFont="1" applyBorder="1" applyAlignment="1">
      <alignment horizontal="right" vertical="center" wrapText="1"/>
    </xf>
    <xf numFmtId="168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168" fontId="7" fillId="0" borderId="35" xfId="0" applyNumberFormat="1" applyFont="1" applyBorder="1" applyAlignment="1">
      <alignment horizontal="right" vertical="center" wrapText="1"/>
    </xf>
    <xf numFmtId="3" fontId="7" fillId="0" borderId="24" xfId="0" applyNumberFormat="1" applyFont="1" applyBorder="1" applyAlignment="1">
      <alignment horizontal="right" vertical="center" wrapText="1"/>
    </xf>
    <xf numFmtId="3" fontId="7" fillId="8" borderId="36" xfId="0" applyNumberFormat="1" applyFont="1" applyFill="1" applyBorder="1" applyAlignment="1">
      <alignment horizontal="right" vertical="center" wrapText="1"/>
    </xf>
    <xf numFmtId="166" fontId="17" fillId="9" borderId="37" xfId="0" applyNumberFormat="1" applyFont="1" applyFill="1" applyBorder="1" applyAlignment="1">
      <alignment horizontal="center" vertical="center"/>
    </xf>
    <xf numFmtId="3" fontId="24" fillId="0" borderId="24" xfId="0" applyNumberFormat="1" applyFont="1" applyBorder="1" applyAlignment="1">
      <alignment horizontal="right" vertical="center" wrapText="1"/>
    </xf>
    <xf numFmtId="3" fontId="7" fillId="8" borderId="26" xfId="0" applyNumberFormat="1" applyFont="1" applyFill="1" applyBorder="1" applyAlignment="1">
      <alignment vertical="center" wrapText="1"/>
    </xf>
    <xf numFmtId="3" fontId="11" fillId="8" borderId="26" xfId="0" applyNumberFormat="1" applyFont="1" applyFill="1" applyBorder="1" applyAlignment="1">
      <alignment horizontal="right" vertical="center" wrapText="1"/>
    </xf>
    <xf numFmtId="3" fontId="7" fillId="8" borderId="26" xfId="0" applyNumberFormat="1" applyFont="1" applyFill="1" applyBorder="1" applyAlignment="1">
      <alignment horizontal="right" vertical="center" wrapText="1"/>
    </xf>
    <xf numFmtId="3" fontId="7" fillId="8" borderId="38" xfId="0" applyNumberFormat="1" applyFont="1" applyFill="1" applyBorder="1" applyAlignment="1">
      <alignment horizontal="right" vertical="center" wrapText="1"/>
    </xf>
    <xf numFmtId="3" fontId="7" fillId="0" borderId="39" xfId="0" applyNumberFormat="1" applyFont="1" applyBorder="1" applyAlignment="1">
      <alignment horizontal="right" vertical="center" wrapText="1"/>
    </xf>
    <xf numFmtId="3" fontId="7" fillId="3" borderId="26" xfId="0" applyNumberFormat="1" applyFont="1" applyFill="1" applyBorder="1" applyAlignment="1">
      <alignment horizontal="right" vertical="center" wrapText="1"/>
    </xf>
    <xf numFmtId="168" fontId="7" fillId="0" borderId="40" xfId="0" applyNumberFormat="1" applyFont="1" applyBorder="1" applyAlignment="1">
      <alignment horizontal="right" vertical="center" wrapText="1"/>
    </xf>
    <xf numFmtId="0" fontId="18" fillId="10" borderId="18" xfId="0" applyFont="1" applyFill="1" applyBorder="1"/>
    <xf numFmtId="3" fontId="18" fillId="10" borderId="18" xfId="0" applyNumberFormat="1" applyFont="1" applyFill="1" applyBorder="1"/>
    <xf numFmtId="166" fontId="18" fillId="10" borderId="31" xfId="0" applyNumberFormat="1" applyFont="1" applyFill="1" applyBorder="1" applyAlignment="1">
      <alignment horizontal="center" vertical="center"/>
    </xf>
    <xf numFmtId="3" fontId="18" fillId="10" borderId="41" xfId="0" applyNumberFormat="1" applyFont="1" applyFill="1" applyBorder="1"/>
    <xf numFmtId="0" fontId="22" fillId="2" borderId="18" xfId="0" applyFont="1" applyFill="1" applyBorder="1" applyAlignment="1">
      <alignment horizontal="center" vertical="center" wrapText="1"/>
    </xf>
    <xf numFmtId="168" fontId="18" fillId="10" borderId="18" xfId="0" applyNumberFormat="1" applyFont="1" applyFill="1" applyBorder="1" applyAlignment="1">
      <alignment horizontal="right"/>
    </xf>
    <xf numFmtId="3" fontId="24" fillId="0" borderId="11" xfId="0" applyNumberFormat="1" applyFont="1" applyBorder="1" applyAlignment="1">
      <alignment horizontal="right" vertical="center" wrapText="1"/>
    </xf>
    <xf numFmtId="168" fontId="7" fillId="0" borderId="39" xfId="0" applyNumberFormat="1" applyFont="1" applyBorder="1" applyAlignment="1">
      <alignment horizontal="right" vertical="center" wrapText="1"/>
    </xf>
    <xf numFmtId="3" fontId="18" fillId="10" borderId="31" xfId="0" applyNumberFormat="1" applyFont="1" applyFill="1" applyBorder="1"/>
    <xf numFmtId="3" fontId="24" fillId="0" borderId="42" xfId="0" applyNumberFormat="1" applyFont="1" applyBorder="1" applyAlignment="1">
      <alignment horizontal="right" vertical="center" wrapText="1"/>
    </xf>
    <xf numFmtId="3" fontId="24" fillId="0" borderId="43" xfId="0" applyNumberFormat="1" applyFont="1" applyBorder="1" applyAlignment="1">
      <alignment horizontal="right" vertical="center" wrapText="1"/>
    </xf>
    <xf numFmtId="3" fontId="7" fillId="8" borderId="29" xfId="0" applyNumberFormat="1" applyFont="1" applyFill="1" applyBorder="1" applyAlignment="1">
      <alignment vertical="center" wrapText="1"/>
    </xf>
    <xf numFmtId="165" fontId="0" fillId="0" borderId="0" xfId="0" applyNumberFormat="1"/>
    <xf numFmtId="3" fontId="0" fillId="0" borderId="0" xfId="0" applyNumberFormat="1"/>
    <xf numFmtId="0" fontId="10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7" fillId="0" borderId="22" xfId="0" applyNumberFormat="1" applyFont="1" applyFill="1" applyBorder="1" applyAlignment="1">
      <alignment horizontal="center" vertical="center"/>
    </xf>
    <xf numFmtId="0" fontId="7" fillId="0" borderId="22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/>
    </xf>
  </cellXfs>
  <cellStyles count="4">
    <cellStyle name="Normalno" xfId="0" builtinId="0"/>
    <cellStyle name="Normalno 2" xfId="2"/>
    <cellStyle name="Normalno 3" xfId="3"/>
    <cellStyle name="Postotak" xfId="1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0</xdr:col>
      <xdr:colOff>1595597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2</xdr:col>
      <xdr:colOff>1047750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5049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4" ht="18.75" x14ac:dyDescent="0.3">
      <c r="A1" s="1" t="s">
        <v>137</v>
      </c>
    </row>
    <row r="2" spans="1:4" x14ac:dyDescent="0.25">
      <c r="A2" s="2" t="s">
        <v>0</v>
      </c>
    </row>
    <row r="3" spans="1:4" x14ac:dyDescent="0.25">
      <c r="A3" s="2" t="s">
        <v>1</v>
      </c>
    </row>
    <row r="4" spans="1:4" x14ac:dyDescent="0.25">
      <c r="A4" s="3" t="s">
        <v>2</v>
      </c>
    </row>
    <row r="5" spans="1:4" x14ac:dyDescent="0.25">
      <c r="A5" s="4" t="s">
        <v>3</v>
      </c>
    </row>
    <row r="7" spans="1:4" ht="24.95" customHeight="1" x14ac:dyDescent="0.25">
      <c r="A7" s="107" t="s">
        <v>4</v>
      </c>
      <c r="B7" s="107" t="s">
        <v>5</v>
      </c>
      <c r="C7" s="108"/>
      <c r="D7" s="109"/>
    </row>
    <row r="8" spans="1:4" ht="15" customHeight="1" x14ac:dyDescent="0.25">
      <c r="A8" s="107"/>
      <c r="B8" s="5" t="s">
        <v>6</v>
      </c>
      <c r="C8" s="6" t="s">
        <v>125</v>
      </c>
      <c r="D8" s="7" t="s">
        <v>7</v>
      </c>
    </row>
    <row r="9" spans="1:4" ht="15" customHeight="1" x14ac:dyDescent="0.25">
      <c r="A9" s="8" t="s">
        <v>8</v>
      </c>
      <c r="B9" s="9"/>
      <c r="C9" s="10">
        <v>2936</v>
      </c>
      <c r="D9" s="11" t="s">
        <v>9</v>
      </c>
    </row>
    <row r="10" spans="1:4" ht="15" customHeight="1" x14ac:dyDescent="0.25">
      <c r="A10" s="12" t="s">
        <v>10</v>
      </c>
      <c r="B10" s="13">
        <v>1879</v>
      </c>
      <c r="C10" s="14">
        <v>1979</v>
      </c>
      <c r="D10" s="15">
        <v>105.32197977647687</v>
      </c>
    </row>
    <row r="11" spans="1:4" ht="15" customHeight="1" x14ac:dyDescent="0.25">
      <c r="A11" s="12" t="s">
        <v>11</v>
      </c>
      <c r="B11" s="13">
        <v>863</v>
      </c>
      <c r="C11" s="14">
        <v>957</v>
      </c>
      <c r="D11" s="15">
        <v>110.89223638470452</v>
      </c>
    </row>
    <row r="12" spans="1:4" ht="15" customHeight="1" x14ac:dyDescent="0.25">
      <c r="A12" s="12" t="s">
        <v>12</v>
      </c>
      <c r="B12" s="13">
        <v>43147</v>
      </c>
      <c r="C12" s="14">
        <v>45933</v>
      </c>
      <c r="D12" s="15">
        <v>106.45699585139174</v>
      </c>
    </row>
    <row r="13" spans="1:4" ht="15" customHeight="1" x14ac:dyDescent="0.25">
      <c r="A13" s="12" t="s">
        <v>13</v>
      </c>
      <c r="B13" s="13">
        <v>38816770.774999999</v>
      </c>
      <c r="C13" s="14">
        <v>43528556.295999996</v>
      </c>
      <c r="D13" s="15">
        <v>112.13853040045936</v>
      </c>
    </row>
    <row r="14" spans="1:4" ht="15" customHeight="1" x14ac:dyDescent="0.25">
      <c r="A14" s="12" t="s">
        <v>14</v>
      </c>
      <c r="B14" s="13">
        <v>38061907.439000003</v>
      </c>
      <c r="C14" s="14">
        <v>42419901.920000002</v>
      </c>
      <c r="D14" s="15">
        <v>111.44975324209474</v>
      </c>
    </row>
    <row r="15" spans="1:4" ht="15" customHeight="1" x14ac:dyDescent="0.25">
      <c r="A15" s="12" t="s">
        <v>15</v>
      </c>
      <c r="B15" s="13">
        <v>1284368.581</v>
      </c>
      <c r="C15" s="14">
        <v>1834181.426</v>
      </c>
      <c r="D15" s="15">
        <v>142.80802669370186</v>
      </c>
    </row>
    <row r="16" spans="1:4" ht="15" customHeight="1" x14ac:dyDescent="0.25">
      <c r="A16" s="12" t="s">
        <v>16</v>
      </c>
      <c r="B16" s="13">
        <v>529505.24600000004</v>
      </c>
      <c r="C16" s="14">
        <v>725527.05</v>
      </c>
      <c r="D16" s="15">
        <v>137.01980395487905</v>
      </c>
    </row>
    <row r="17" spans="1:4" ht="15" customHeight="1" x14ac:dyDescent="0.25">
      <c r="A17" s="12" t="s">
        <v>17</v>
      </c>
      <c r="B17" s="13">
        <v>184112.636</v>
      </c>
      <c r="C17" s="14">
        <v>348035.554</v>
      </c>
      <c r="D17" s="15">
        <v>189.03404001015986</v>
      </c>
    </row>
    <row r="18" spans="1:4" ht="15" customHeight="1" x14ac:dyDescent="0.25">
      <c r="A18" s="12" t="s">
        <v>18</v>
      </c>
      <c r="B18" s="13">
        <v>1100234.1459999999</v>
      </c>
      <c r="C18" s="14">
        <v>1486433.8060000001</v>
      </c>
      <c r="D18" s="15">
        <v>135.1015882759196</v>
      </c>
    </row>
    <row r="19" spans="1:4" ht="15" customHeight="1" x14ac:dyDescent="0.25">
      <c r="A19" s="12" t="s">
        <v>19</v>
      </c>
      <c r="B19" s="13">
        <v>529483.44700000004</v>
      </c>
      <c r="C19" s="14">
        <v>725814.98400000005</v>
      </c>
      <c r="D19" s="15">
        <v>137.07982527355571</v>
      </c>
    </row>
    <row r="20" spans="1:4" ht="15" customHeight="1" x14ac:dyDescent="0.25">
      <c r="A20" s="12" t="s">
        <v>20</v>
      </c>
      <c r="B20" s="13">
        <v>570750.69900000002</v>
      </c>
      <c r="C20" s="14">
        <v>760618.82200000004</v>
      </c>
      <c r="D20" s="15">
        <v>133.26638466368308</v>
      </c>
    </row>
    <row r="21" spans="1:4" ht="15" customHeight="1" x14ac:dyDescent="0.25">
      <c r="A21" s="12" t="s">
        <v>21</v>
      </c>
      <c r="B21" s="13">
        <v>2105812.2439999999</v>
      </c>
      <c r="C21" s="14">
        <v>2397172.0809999998</v>
      </c>
      <c r="D21" s="15">
        <v>113.83598361298159</v>
      </c>
    </row>
    <row r="22" spans="1:4" ht="15" customHeight="1" x14ac:dyDescent="0.25">
      <c r="A22" s="12" t="s">
        <v>22</v>
      </c>
      <c r="B22" s="13">
        <v>4067.1275793604805</v>
      </c>
      <c r="C22" s="14">
        <v>4349.0375129717922</v>
      </c>
      <c r="D22" s="15">
        <v>106.93142588007134</v>
      </c>
    </row>
    <row r="23" spans="1:4" ht="15" customHeight="1" x14ac:dyDescent="0.25">
      <c r="A23" s="12" t="s">
        <v>23</v>
      </c>
      <c r="B23" s="13">
        <v>389.31299999999999</v>
      </c>
      <c r="C23" s="14">
        <v>320.55500000000001</v>
      </c>
      <c r="D23" s="15">
        <v>82.338632411452991</v>
      </c>
    </row>
    <row r="24" spans="1:4" ht="15" customHeight="1" x14ac:dyDescent="0.25">
      <c r="A24" s="12" t="s">
        <v>24</v>
      </c>
      <c r="B24" s="13">
        <v>18458453.166000001</v>
      </c>
      <c r="C24" s="14">
        <v>19518669.815000001</v>
      </c>
      <c r="D24" s="15">
        <v>105.74380008695903</v>
      </c>
    </row>
    <row r="25" spans="1:4" ht="15" customHeight="1" x14ac:dyDescent="0.25">
      <c r="A25" s="12" t="s">
        <v>25</v>
      </c>
      <c r="B25" s="13">
        <v>9957882.5960000008</v>
      </c>
      <c r="C25" s="14">
        <v>11006923.433</v>
      </c>
      <c r="D25" s="15">
        <v>110.53477812061563</v>
      </c>
    </row>
    <row r="26" spans="1:4" ht="15" customHeight="1" x14ac:dyDescent="0.25">
      <c r="A26" s="12" t="s">
        <v>26</v>
      </c>
      <c r="B26" s="13">
        <v>276034.59499999997</v>
      </c>
      <c r="C26" s="14">
        <v>262736.98</v>
      </c>
      <c r="D26" s="15">
        <v>95.182627380455699</v>
      </c>
    </row>
    <row r="27" spans="1:4" ht="15" customHeight="1" x14ac:dyDescent="0.25">
      <c r="A27" s="12" t="s">
        <v>27</v>
      </c>
      <c r="B27" s="13">
        <v>28692759.670000002</v>
      </c>
      <c r="C27" s="14">
        <v>30788650.783</v>
      </c>
      <c r="D27" s="15">
        <v>107.30459926861403</v>
      </c>
    </row>
    <row r="28" spans="1:4" ht="15" customHeight="1" x14ac:dyDescent="0.25">
      <c r="A28" s="12" t="s">
        <v>28</v>
      </c>
      <c r="B28" s="13">
        <v>8681005.5429999996</v>
      </c>
      <c r="C28" s="14">
        <v>10371354.001</v>
      </c>
      <c r="D28" s="15">
        <v>119.4718048459608</v>
      </c>
    </row>
    <row r="29" spans="1:4" ht="15" customHeight="1" x14ac:dyDescent="0.25">
      <c r="A29" s="12" t="s">
        <v>29</v>
      </c>
      <c r="B29" s="13">
        <v>321729.18099999998</v>
      </c>
      <c r="C29" s="14">
        <v>430713.19099999999</v>
      </c>
      <c r="D29" s="15">
        <v>133.87445604444565</v>
      </c>
    </row>
    <row r="30" spans="1:4" ht="15" customHeight="1" x14ac:dyDescent="0.25">
      <c r="A30" s="12" t="s">
        <v>30</v>
      </c>
      <c r="B30" s="13">
        <v>7636183.1449999996</v>
      </c>
      <c r="C30" s="14">
        <v>6956796.8109999998</v>
      </c>
      <c r="D30" s="15">
        <v>91.103063911650068</v>
      </c>
    </row>
    <row r="31" spans="1:4" ht="15" customHeight="1" x14ac:dyDescent="0.25">
      <c r="A31" s="12" t="s">
        <v>31</v>
      </c>
      <c r="B31" s="13">
        <v>11779111.753</v>
      </c>
      <c r="C31" s="14">
        <v>12685410.331</v>
      </c>
      <c r="D31" s="15">
        <v>107.69411647503198</v>
      </c>
    </row>
    <row r="32" spans="1:4" ht="15" customHeight="1" x14ac:dyDescent="0.25">
      <c r="A32" s="12" t="s">
        <v>32</v>
      </c>
      <c r="B32" s="13">
        <v>274730.04700000002</v>
      </c>
      <c r="C32" s="14">
        <v>344376.446</v>
      </c>
      <c r="D32" s="15">
        <v>125.3508488643763</v>
      </c>
    </row>
    <row r="33" spans="1:5" ht="15" customHeight="1" x14ac:dyDescent="0.25">
      <c r="A33" s="12" t="s">
        <v>33</v>
      </c>
      <c r="B33" s="13"/>
      <c r="C33" s="14">
        <v>2936</v>
      </c>
      <c r="D33" s="15" t="s">
        <v>9</v>
      </c>
    </row>
    <row r="34" spans="1:5" ht="15" customHeight="1" x14ac:dyDescent="0.25">
      <c r="A34" s="117" t="s">
        <v>34</v>
      </c>
      <c r="B34" s="118">
        <v>164</v>
      </c>
      <c r="C34" s="119">
        <v>194</v>
      </c>
      <c r="D34" s="120">
        <v>118.29268292682926</v>
      </c>
      <c r="E34" s="102"/>
    </row>
    <row r="35" spans="1:5" ht="15" customHeight="1" x14ac:dyDescent="0.25">
      <c r="A35" s="117" t="s">
        <v>35</v>
      </c>
      <c r="B35" s="118">
        <v>295</v>
      </c>
      <c r="C35" s="119">
        <v>354</v>
      </c>
      <c r="D35" s="120">
        <v>120</v>
      </c>
    </row>
    <row r="36" spans="1:5" ht="15" customHeight="1" x14ac:dyDescent="0.25">
      <c r="A36" s="12" t="s">
        <v>36</v>
      </c>
      <c r="B36" s="13">
        <v>156495.166</v>
      </c>
      <c r="C36" s="14">
        <v>202456.68299999999</v>
      </c>
      <c r="D36" s="15">
        <v>129.36928863349044</v>
      </c>
    </row>
    <row r="37" spans="1:5" ht="15" customHeight="1" x14ac:dyDescent="0.25">
      <c r="A37" s="12" t="s">
        <v>37</v>
      </c>
      <c r="B37" s="13">
        <v>4539712.5970000001</v>
      </c>
      <c r="C37" s="14">
        <v>6120728.0099999998</v>
      </c>
      <c r="D37" s="15">
        <v>134.82633270759891</v>
      </c>
      <c r="E37" s="101"/>
    </row>
    <row r="38" spans="1:5" ht="15" customHeight="1" x14ac:dyDescent="0.25">
      <c r="A38" s="12" t="s">
        <v>38</v>
      </c>
      <c r="B38" s="13">
        <v>-4383217.4309999999</v>
      </c>
      <c r="C38" s="14">
        <v>-5918271.3269999996</v>
      </c>
      <c r="D38" s="15">
        <v>135.02116698896657</v>
      </c>
    </row>
    <row r="39" spans="1:5" ht="15" customHeight="1" x14ac:dyDescent="0.25">
      <c r="A39" s="12" t="s">
        <v>33</v>
      </c>
      <c r="B39" s="13"/>
      <c r="C39" s="14">
        <v>2936</v>
      </c>
      <c r="D39" s="15" t="s">
        <v>9</v>
      </c>
    </row>
    <row r="40" spans="1:5" ht="15" customHeight="1" x14ac:dyDescent="0.25">
      <c r="A40" s="12" t="s">
        <v>39</v>
      </c>
      <c r="B40" s="13">
        <v>231</v>
      </c>
      <c r="C40" s="14">
        <v>222</v>
      </c>
      <c r="D40" s="15">
        <v>96.103896103896105</v>
      </c>
    </row>
    <row r="41" spans="1:5" ht="15" customHeight="1" x14ac:dyDescent="0.25">
      <c r="A41" s="12" t="s">
        <v>40</v>
      </c>
      <c r="B41" s="13">
        <v>2511</v>
      </c>
      <c r="C41" s="14">
        <v>2714</v>
      </c>
      <c r="D41" s="15">
        <v>108.08442851453603</v>
      </c>
    </row>
    <row r="42" spans="1:5" ht="15" customHeight="1" x14ac:dyDescent="0.25">
      <c r="A42" s="16" t="s">
        <v>41</v>
      </c>
      <c r="B42" s="17">
        <v>841859.63800000004</v>
      </c>
      <c r="C42" s="18">
        <v>1297571.6939999999</v>
      </c>
      <c r="D42" s="19">
        <v>154.13159574708104</v>
      </c>
    </row>
  </sheetData>
  <mergeCells count="2">
    <mergeCell ref="A7:A8"/>
    <mergeCell ref="B7:D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A28" sqref="A28"/>
    </sheetView>
  </sheetViews>
  <sheetFormatPr defaultRowHeight="15" x14ac:dyDescent="0.25"/>
  <cols>
    <col min="1" max="1" width="53.42578125" bestFit="1" customWidth="1"/>
    <col min="2" max="3" width="13.85546875" customWidth="1"/>
    <col min="4" max="4" width="8.7109375" customWidth="1"/>
  </cols>
  <sheetData>
    <row r="3" spans="1:6" x14ac:dyDescent="0.25">
      <c r="B3" s="20"/>
    </row>
    <row r="4" spans="1:6" x14ac:dyDescent="0.25">
      <c r="A4" s="103" t="s">
        <v>126</v>
      </c>
      <c r="B4" s="20"/>
      <c r="C4" s="21"/>
    </row>
    <row r="6" spans="1:6" ht="24.75" customHeight="1" x14ac:dyDescent="0.25">
      <c r="A6" s="110" t="s">
        <v>4</v>
      </c>
      <c r="B6" s="110" t="s">
        <v>42</v>
      </c>
      <c r="C6" s="110"/>
      <c r="D6" s="111"/>
    </row>
    <row r="7" spans="1:6" x14ac:dyDescent="0.25">
      <c r="A7" s="110"/>
      <c r="B7" s="22" t="s">
        <v>44</v>
      </c>
      <c r="C7" s="22" t="s">
        <v>127</v>
      </c>
      <c r="D7" s="23" t="s">
        <v>7</v>
      </c>
      <c r="E7" s="24"/>
    </row>
    <row r="8" spans="1:6" x14ac:dyDescent="0.25">
      <c r="A8" s="25" t="s">
        <v>8</v>
      </c>
      <c r="B8" s="26"/>
      <c r="C8" s="26">
        <v>2936</v>
      </c>
      <c r="D8" s="27" t="s">
        <v>9</v>
      </c>
      <c r="E8" s="24"/>
    </row>
    <row r="9" spans="1:6" x14ac:dyDescent="0.25">
      <c r="A9" s="28" t="s">
        <v>10</v>
      </c>
      <c r="B9" s="29">
        <v>1879</v>
      </c>
      <c r="C9" s="29">
        <v>1979</v>
      </c>
      <c r="D9" s="30">
        <v>105.32197977647687</v>
      </c>
      <c r="E9" s="31"/>
      <c r="F9" s="101"/>
    </row>
    <row r="10" spans="1:6" x14ac:dyDescent="0.25">
      <c r="A10" s="28" t="s">
        <v>11</v>
      </c>
      <c r="B10" s="29">
        <v>863</v>
      </c>
      <c r="C10" s="29">
        <v>957</v>
      </c>
      <c r="D10" s="30">
        <v>110.89223638470452</v>
      </c>
      <c r="E10" s="31"/>
    </row>
    <row r="11" spans="1:6" x14ac:dyDescent="0.25">
      <c r="A11" s="32" t="s">
        <v>12</v>
      </c>
      <c r="B11" s="33">
        <v>43147</v>
      </c>
      <c r="C11" s="33">
        <v>45933</v>
      </c>
      <c r="D11" s="34">
        <v>106.45699585139174</v>
      </c>
      <c r="E11" s="35"/>
    </row>
    <row r="12" spans="1:6" x14ac:dyDescent="0.25">
      <c r="A12" s="32" t="s">
        <v>13</v>
      </c>
      <c r="B12" s="33">
        <v>38816770.774999999</v>
      </c>
      <c r="C12" s="33">
        <v>43528556.295999996</v>
      </c>
      <c r="D12" s="34">
        <v>112.13853040045936</v>
      </c>
      <c r="E12" s="24"/>
    </row>
    <row r="13" spans="1:6" x14ac:dyDescent="0.25">
      <c r="A13" s="32" t="s">
        <v>14</v>
      </c>
      <c r="B13" s="33">
        <v>38061907.439000003</v>
      </c>
      <c r="C13" s="33">
        <v>42419901.920000002</v>
      </c>
      <c r="D13" s="34">
        <v>111.44975324209474</v>
      </c>
      <c r="E13" s="24"/>
    </row>
    <row r="14" spans="1:6" x14ac:dyDescent="0.25">
      <c r="A14" s="32" t="s">
        <v>15</v>
      </c>
      <c r="B14" s="33">
        <v>1284368.581</v>
      </c>
      <c r="C14" s="33">
        <v>1834181.426</v>
      </c>
      <c r="D14" s="34">
        <v>142.80802669370186</v>
      </c>
      <c r="E14" s="24"/>
    </row>
    <row r="15" spans="1:6" x14ac:dyDescent="0.25">
      <c r="A15" s="32" t="s">
        <v>16</v>
      </c>
      <c r="B15" s="33">
        <v>529505.24600000004</v>
      </c>
      <c r="C15" s="33">
        <v>725527.05</v>
      </c>
      <c r="D15" s="34">
        <v>137.01980395487905</v>
      </c>
      <c r="E15" s="24"/>
    </row>
    <row r="16" spans="1:6" x14ac:dyDescent="0.25">
      <c r="A16" s="32" t="s">
        <v>17</v>
      </c>
      <c r="B16" s="33">
        <v>184112.636</v>
      </c>
      <c r="C16" s="33">
        <v>348035.554</v>
      </c>
      <c r="D16" s="34">
        <v>189.03404001015986</v>
      </c>
      <c r="E16" s="24"/>
    </row>
    <row r="17" spans="1:5" x14ac:dyDescent="0.25">
      <c r="A17" s="32" t="s">
        <v>18</v>
      </c>
      <c r="B17" s="33">
        <v>1100234.1459999999</v>
      </c>
      <c r="C17" s="33">
        <v>1486433.8060000001</v>
      </c>
      <c r="D17" s="34">
        <v>135.1015882759196</v>
      </c>
      <c r="E17" s="24"/>
    </row>
    <row r="18" spans="1:5" x14ac:dyDescent="0.25">
      <c r="A18" s="32" t="s">
        <v>19</v>
      </c>
      <c r="B18" s="33">
        <v>529483.44700000004</v>
      </c>
      <c r="C18" s="33">
        <v>725814.98400000005</v>
      </c>
      <c r="D18" s="34">
        <v>137.07982527355571</v>
      </c>
      <c r="E18" s="24"/>
    </row>
    <row r="19" spans="1:5" x14ac:dyDescent="0.25">
      <c r="A19" s="36" t="s">
        <v>43</v>
      </c>
      <c r="B19" s="37">
        <v>570750.69900000002</v>
      </c>
      <c r="C19" s="37">
        <v>760618.82200000004</v>
      </c>
      <c r="D19" s="38">
        <v>133.26638466368308</v>
      </c>
      <c r="E19" s="24"/>
    </row>
    <row r="20" spans="1:5" x14ac:dyDescent="0.25">
      <c r="A20" s="32" t="s">
        <v>36</v>
      </c>
      <c r="B20" s="33">
        <v>156495.166</v>
      </c>
      <c r="C20" s="33">
        <v>202456.68299999999</v>
      </c>
      <c r="D20" s="34">
        <v>129.36928863349044</v>
      </c>
      <c r="E20" s="24"/>
    </row>
    <row r="21" spans="1:5" x14ac:dyDescent="0.25">
      <c r="A21" s="32" t="s">
        <v>37</v>
      </c>
      <c r="B21" s="33">
        <v>4539712.5970000001</v>
      </c>
      <c r="C21" s="33">
        <v>6120728.0099999998</v>
      </c>
      <c r="D21" s="34">
        <v>134.82633270759891</v>
      </c>
      <c r="E21" s="24"/>
    </row>
    <row r="22" spans="1:5" x14ac:dyDescent="0.25">
      <c r="A22" s="32" t="s">
        <v>38</v>
      </c>
      <c r="B22" s="33">
        <v>-4383217.4309999999</v>
      </c>
      <c r="C22" s="33">
        <v>-5918271.3269999996</v>
      </c>
      <c r="D22" s="34">
        <v>135.02116698896657</v>
      </c>
      <c r="E22" s="24"/>
    </row>
    <row r="23" spans="1:5" x14ac:dyDescent="0.25">
      <c r="A23" s="32" t="s">
        <v>45</v>
      </c>
      <c r="B23" s="33">
        <v>841859.63800000004</v>
      </c>
      <c r="C23" s="33">
        <v>1297571.6939999999</v>
      </c>
      <c r="D23" s="34">
        <v>154.13159574708104</v>
      </c>
    </row>
    <row r="24" spans="1:5" x14ac:dyDescent="0.25">
      <c r="A24" s="32" t="s">
        <v>22</v>
      </c>
      <c r="B24" s="33">
        <v>4067.1275793604805</v>
      </c>
      <c r="C24" s="33">
        <v>4349.0375129717922</v>
      </c>
      <c r="D24" s="34">
        <v>106.93142588007134</v>
      </c>
    </row>
    <row r="26" spans="1:5" x14ac:dyDescent="0.25">
      <c r="A26" s="104" t="s">
        <v>128</v>
      </c>
    </row>
  </sheetData>
  <mergeCells count="2">
    <mergeCell ref="A6:A7"/>
    <mergeCell ref="B6:D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B23" sqref="B23"/>
    </sheetView>
  </sheetViews>
  <sheetFormatPr defaultRowHeight="15" x14ac:dyDescent="0.25"/>
  <cols>
    <col min="1" max="1" width="5" customWidth="1"/>
    <col min="2" max="2" width="13.85546875" customWidth="1"/>
    <col min="3" max="3" width="45.85546875" bestFit="1" customWidth="1"/>
    <col min="4" max="5" width="13.85546875" customWidth="1"/>
    <col min="6" max="6" width="13.7109375" customWidth="1"/>
    <col min="7" max="7" width="12" customWidth="1"/>
  </cols>
  <sheetData>
    <row r="3" spans="1:7" x14ac:dyDescent="0.25">
      <c r="D3" s="20"/>
      <c r="E3" s="20"/>
    </row>
    <row r="4" spans="1:7" x14ac:dyDescent="0.25">
      <c r="A4" s="50" t="s">
        <v>129</v>
      </c>
      <c r="B4" s="51"/>
      <c r="C4" s="51"/>
      <c r="D4" s="52"/>
      <c r="E4" s="52"/>
      <c r="F4" s="39"/>
    </row>
    <row r="6" spans="1:7" ht="22.5" x14ac:dyDescent="0.25">
      <c r="A6" s="40" t="s">
        <v>124</v>
      </c>
      <c r="B6" s="40" t="s">
        <v>46</v>
      </c>
      <c r="C6" s="40" t="s">
        <v>47</v>
      </c>
      <c r="D6" s="40" t="s">
        <v>48</v>
      </c>
      <c r="E6" s="40" t="s">
        <v>12</v>
      </c>
      <c r="F6" s="40" t="s">
        <v>49</v>
      </c>
      <c r="G6" s="40" t="s">
        <v>110</v>
      </c>
    </row>
    <row r="7" spans="1:7" x14ac:dyDescent="0.25">
      <c r="A7" s="41" t="s">
        <v>50</v>
      </c>
      <c r="B7" s="105">
        <v>66089976432</v>
      </c>
      <c r="C7" s="43" t="s">
        <v>56</v>
      </c>
      <c r="D7" s="43" t="s">
        <v>57</v>
      </c>
      <c r="E7" s="44">
        <v>1858</v>
      </c>
      <c r="F7" s="44">
        <v>4642356.1339999996</v>
      </c>
      <c r="G7" s="44">
        <f>F7/E7</f>
        <v>2498.5770365984927</v>
      </c>
    </row>
    <row r="8" spans="1:7" x14ac:dyDescent="0.25">
      <c r="A8" s="46" t="s">
        <v>52</v>
      </c>
      <c r="B8" s="105">
        <v>92510683607</v>
      </c>
      <c r="C8" s="43" t="s">
        <v>53</v>
      </c>
      <c r="D8" s="43" t="s">
        <v>54</v>
      </c>
      <c r="E8" s="44">
        <v>3352</v>
      </c>
      <c r="F8" s="44">
        <v>4239653.0559999999</v>
      </c>
      <c r="G8" s="44">
        <f>F8/E8</f>
        <v>1264.8129642004774</v>
      </c>
    </row>
    <row r="9" spans="1:7" x14ac:dyDescent="0.25">
      <c r="A9" s="46" t="s">
        <v>55</v>
      </c>
      <c r="B9" s="105">
        <v>46108893754</v>
      </c>
      <c r="C9" s="43" t="s">
        <v>61</v>
      </c>
      <c r="D9" s="43" t="s">
        <v>51</v>
      </c>
      <c r="E9" s="44">
        <v>3366</v>
      </c>
      <c r="F9" s="44">
        <v>3761928.9139999999</v>
      </c>
      <c r="G9" s="44">
        <f>F9/E9</f>
        <v>1117.6259399881164</v>
      </c>
    </row>
    <row r="10" spans="1:7" x14ac:dyDescent="0.25">
      <c r="A10" s="46" t="s">
        <v>58</v>
      </c>
      <c r="B10" s="105">
        <v>47432874968</v>
      </c>
      <c r="C10" s="43" t="s">
        <v>59</v>
      </c>
      <c r="D10" s="43" t="s">
        <v>51</v>
      </c>
      <c r="E10" s="44">
        <v>2612</v>
      </c>
      <c r="F10" s="44">
        <v>3619566.2089999998</v>
      </c>
      <c r="G10" s="44">
        <f>F10/E10</f>
        <v>1385.7451029862175</v>
      </c>
    </row>
    <row r="11" spans="1:7" x14ac:dyDescent="0.25">
      <c r="A11" s="46" t="s">
        <v>60</v>
      </c>
      <c r="B11" s="106" t="s">
        <v>63</v>
      </c>
      <c r="C11" s="43" t="s">
        <v>64</v>
      </c>
      <c r="D11" s="43" t="s">
        <v>65</v>
      </c>
      <c r="E11" s="44">
        <v>2708</v>
      </c>
      <c r="F11" s="44">
        <v>2700434.7629999998</v>
      </c>
      <c r="G11" s="44">
        <f t="shared" ref="G11:G16" si="0">F11/E11</f>
        <v>997.20633788774001</v>
      </c>
    </row>
    <row r="12" spans="1:7" x14ac:dyDescent="0.25">
      <c r="A12" s="46" t="s">
        <v>62</v>
      </c>
      <c r="B12" s="47">
        <v>73660371074</v>
      </c>
      <c r="C12" s="43" t="s">
        <v>74</v>
      </c>
      <c r="D12" s="43" t="s">
        <v>78</v>
      </c>
      <c r="E12" s="44">
        <v>1450</v>
      </c>
      <c r="F12" s="44">
        <v>1676692.8489999999</v>
      </c>
      <c r="G12" s="44">
        <f t="shared" si="0"/>
        <v>1156.3398958620689</v>
      </c>
    </row>
    <row r="13" spans="1:7" x14ac:dyDescent="0.25">
      <c r="A13" s="46" t="s">
        <v>66</v>
      </c>
      <c r="B13" s="42">
        <v>33060874644</v>
      </c>
      <c r="C13" s="43" t="s">
        <v>68</v>
      </c>
      <c r="D13" s="43" t="s">
        <v>69</v>
      </c>
      <c r="E13" s="44">
        <v>2581</v>
      </c>
      <c r="F13" s="44">
        <v>1657303.6129999999</v>
      </c>
      <c r="G13" s="44">
        <f t="shared" si="0"/>
        <v>642.11685896939161</v>
      </c>
    </row>
    <row r="14" spans="1:7" x14ac:dyDescent="0.25">
      <c r="A14" s="46" t="s">
        <v>67</v>
      </c>
      <c r="B14" s="42">
        <v>95970838122</v>
      </c>
      <c r="C14" s="43" t="s">
        <v>71</v>
      </c>
      <c r="D14" s="43" t="s">
        <v>72</v>
      </c>
      <c r="E14" s="44">
        <v>1174</v>
      </c>
      <c r="F14" s="44">
        <v>1478636.6810000001</v>
      </c>
      <c r="G14" s="44">
        <f t="shared" si="0"/>
        <v>1259.4860996592845</v>
      </c>
    </row>
    <row r="15" spans="1:7" x14ac:dyDescent="0.25">
      <c r="A15" s="46" t="s">
        <v>70</v>
      </c>
      <c r="B15" s="42">
        <v>84698789700</v>
      </c>
      <c r="C15" s="43" t="s">
        <v>76</v>
      </c>
      <c r="D15" s="43" t="s">
        <v>51</v>
      </c>
      <c r="E15" s="44">
        <v>1180</v>
      </c>
      <c r="F15" s="44">
        <v>1404418.122</v>
      </c>
      <c r="G15" s="44">
        <f t="shared" si="0"/>
        <v>1190.1848491525423</v>
      </c>
    </row>
    <row r="16" spans="1:7" x14ac:dyDescent="0.25">
      <c r="A16" s="46" t="s">
        <v>73</v>
      </c>
      <c r="B16" s="42">
        <v>78344221376</v>
      </c>
      <c r="C16" s="43" t="s">
        <v>131</v>
      </c>
      <c r="D16" s="43" t="s">
        <v>113</v>
      </c>
      <c r="E16" s="44">
        <v>967</v>
      </c>
      <c r="F16" s="44">
        <v>1040797.818</v>
      </c>
      <c r="G16" s="44">
        <f t="shared" si="0"/>
        <v>1076.3162543950361</v>
      </c>
    </row>
    <row r="17" spans="1:7" x14ac:dyDescent="0.25">
      <c r="A17" s="112" t="s">
        <v>88</v>
      </c>
      <c r="B17" s="112"/>
      <c r="C17" s="112"/>
      <c r="D17" s="112"/>
      <c r="E17" s="48">
        <f>SUM(E7:E16)</f>
        <v>21248</v>
      </c>
      <c r="F17" s="48">
        <f>SUM(F7:F16)</f>
        <v>26221788.158999998</v>
      </c>
      <c r="G17" s="48">
        <f>F17/E17</f>
        <v>1234.0826505553464</v>
      </c>
    </row>
    <row r="18" spans="1:7" x14ac:dyDescent="0.25">
      <c r="A18" s="112" t="s">
        <v>130</v>
      </c>
      <c r="B18" s="112"/>
      <c r="C18" s="112"/>
      <c r="D18" s="112"/>
      <c r="E18" s="48">
        <v>45933</v>
      </c>
      <c r="F18" s="48">
        <v>43528556.295999996</v>
      </c>
      <c r="G18" s="48">
        <f>F18/E18</f>
        <v>947.65324050247091</v>
      </c>
    </row>
    <row r="20" spans="1:7" x14ac:dyDescent="0.25">
      <c r="A20" s="104" t="s">
        <v>128</v>
      </c>
    </row>
  </sheetData>
  <mergeCells count="2"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A22" sqref="A22"/>
    </sheetView>
  </sheetViews>
  <sheetFormatPr defaultRowHeight="15" x14ac:dyDescent="0.25"/>
  <cols>
    <col min="1" max="1" width="5" customWidth="1"/>
    <col min="2" max="2" width="13.85546875" customWidth="1"/>
    <col min="3" max="3" width="45.28515625" bestFit="1" customWidth="1"/>
    <col min="4" max="4" width="13.85546875" customWidth="1"/>
    <col min="5" max="5" width="13.7109375" customWidth="1"/>
    <col min="6" max="6" width="14.140625" customWidth="1"/>
  </cols>
  <sheetData>
    <row r="3" spans="1:6" x14ac:dyDescent="0.25">
      <c r="D3" s="20"/>
    </row>
    <row r="4" spans="1:6" x14ac:dyDescent="0.25">
      <c r="A4" s="39" t="s">
        <v>132</v>
      </c>
      <c r="D4" s="20"/>
      <c r="E4" s="39"/>
    </row>
    <row r="6" spans="1:6" ht="22.5" x14ac:dyDescent="0.25">
      <c r="A6" s="40" t="s">
        <v>124</v>
      </c>
      <c r="B6" s="40" t="s">
        <v>46</v>
      </c>
      <c r="C6" s="40" t="s">
        <v>47</v>
      </c>
      <c r="D6" s="40" t="s">
        <v>48</v>
      </c>
      <c r="E6" s="40" t="s">
        <v>18</v>
      </c>
      <c r="F6" s="40" t="s">
        <v>112</v>
      </c>
    </row>
    <row r="7" spans="1:6" x14ac:dyDescent="0.25">
      <c r="A7" s="41" t="s">
        <v>50</v>
      </c>
      <c r="B7" s="42">
        <v>66089976432</v>
      </c>
      <c r="C7" s="43" t="s">
        <v>56</v>
      </c>
      <c r="D7" s="43" t="s">
        <v>57</v>
      </c>
      <c r="E7" s="44">
        <v>267175.00799999997</v>
      </c>
      <c r="F7" s="45">
        <f>E7/$E$18</f>
        <v>0.17974228446739185</v>
      </c>
    </row>
    <row r="8" spans="1:6" x14ac:dyDescent="0.25">
      <c r="A8" s="46" t="s">
        <v>52</v>
      </c>
      <c r="B8" s="47" t="s">
        <v>63</v>
      </c>
      <c r="C8" s="43" t="s">
        <v>64</v>
      </c>
      <c r="D8" s="43" t="s">
        <v>65</v>
      </c>
      <c r="E8" s="44">
        <v>147855.48300000001</v>
      </c>
      <c r="F8" s="45">
        <f>E8/$E$18</f>
        <v>9.9469941011285104E-2</v>
      </c>
    </row>
    <row r="9" spans="1:6" x14ac:dyDescent="0.25">
      <c r="A9" s="46" t="s">
        <v>55</v>
      </c>
      <c r="B9" s="42">
        <v>73660371074</v>
      </c>
      <c r="C9" s="43" t="s">
        <v>74</v>
      </c>
      <c r="D9" s="43" t="s">
        <v>78</v>
      </c>
      <c r="E9" s="44">
        <v>111410.80100000001</v>
      </c>
      <c r="F9" s="45">
        <f>E9/$E$18</f>
        <v>7.4951740568795971E-2</v>
      </c>
    </row>
    <row r="10" spans="1:6" x14ac:dyDescent="0.25">
      <c r="A10" s="46" t="s">
        <v>58</v>
      </c>
      <c r="B10" s="42">
        <v>92510683607</v>
      </c>
      <c r="C10" s="43" t="s">
        <v>53</v>
      </c>
      <c r="D10" s="43" t="s">
        <v>54</v>
      </c>
      <c r="E10" s="44">
        <v>110480.886</v>
      </c>
      <c r="F10" s="45">
        <f>E10/$E$18</f>
        <v>7.4326139215916076E-2</v>
      </c>
    </row>
    <row r="11" spans="1:6" x14ac:dyDescent="0.25">
      <c r="A11" s="46" t="s">
        <v>60</v>
      </c>
      <c r="B11" s="42">
        <v>33060874644</v>
      </c>
      <c r="C11" s="43" t="s">
        <v>68</v>
      </c>
      <c r="D11" s="43" t="s">
        <v>69</v>
      </c>
      <c r="E11" s="44">
        <v>86785.781000000003</v>
      </c>
      <c r="F11" s="45">
        <f t="shared" ref="F11:F18" si="0">E11/$E$18</f>
        <v>5.8385230912865821E-2</v>
      </c>
    </row>
    <row r="12" spans="1:6" x14ac:dyDescent="0.25">
      <c r="A12" s="46" t="s">
        <v>62</v>
      </c>
      <c r="B12" s="47">
        <v>84698789700</v>
      </c>
      <c r="C12" s="43" t="s">
        <v>76</v>
      </c>
      <c r="D12" s="43" t="s">
        <v>51</v>
      </c>
      <c r="E12" s="44">
        <v>85612.491999999998</v>
      </c>
      <c r="F12" s="45">
        <f t="shared" si="0"/>
        <v>5.7595899430182895E-2</v>
      </c>
    </row>
    <row r="13" spans="1:6" x14ac:dyDescent="0.25">
      <c r="A13" s="46" t="s">
        <v>66</v>
      </c>
      <c r="B13" s="42">
        <v>78344221376</v>
      </c>
      <c r="C13" s="43" t="s">
        <v>131</v>
      </c>
      <c r="D13" s="43" t="s">
        <v>113</v>
      </c>
      <c r="E13" s="44">
        <v>40802.374000000003</v>
      </c>
      <c r="F13" s="45">
        <f t="shared" si="0"/>
        <v>2.7449842593259749E-2</v>
      </c>
    </row>
    <row r="14" spans="1:6" x14ac:dyDescent="0.25">
      <c r="A14" s="46" t="s">
        <v>67</v>
      </c>
      <c r="B14" s="42">
        <v>95970838122</v>
      </c>
      <c r="C14" s="43" t="s">
        <v>71</v>
      </c>
      <c r="D14" s="43" t="s">
        <v>72</v>
      </c>
      <c r="E14" s="44">
        <v>33098.271000000001</v>
      </c>
      <c r="F14" s="45">
        <f t="shared" si="0"/>
        <v>2.2266898711801767E-2</v>
      </c>
    </row>
    <row r="15" spans="1:6" x14ac:dyDescent="0.25">
      <c r="A15" s="46" t="s">
        <v>70</v>
      </c>
      <c r="B15" s="42">
        <v>36390325978</v>
      </c>
      <c r="C15" s="43" t="s">
        <v>133</v>
      </c>
      <c r="D15" s="43" t="s">
        <v>134</v>
      </c>
      <c r="E15" s="44">
        <v>29463.671999999999</v>
      </c>
      <c r="F15" s="45">
        <f t="shared" si="0"/>
        <v>1.9821718182854619E-2</v>
      </c>
    </row>
    <row r="16" spans="1:6" x14ac:dyDescent="0.25">
      <c r="A16" s="46" t="s">
        <v>73</v>
      </c>
      <c r="B16" s="42">
        <v>62423481209</v>
      </c>
      <c r="C16" s="43" t="s">
        <v>83</v>
      </c>
      <c r="D16" s="43" t="s">
        <v>135</v>
      </c>
      <c r="E16" s="44">
        <v>29304.052</v>
      </c>
      <c r="F16" s="45">
        <f t="shared" si="0"/>
        <v>1.9714333649916999E-2</v>
      </c>
    </row>
    <row r="17" spans="1:6" x14ac:dyDescent="0.25">
      <c r="A17" s="112" t="s">
        <v>111</v>
      </c>
      <c r="B17" s="112"/>
      <c r="C17" s="112"/>
      <c r="D17" s="112"/>
      <c r="E17" s="48">
        <f>SUM(E7:E16)</f>
        <v>941988.82</v>
      </c>
      <c r="F17" s="49">
        <f>E17/$E$18</f>
        <v>0.63372402874427081</v>
      </c>
    </row>
    <row r="18" spans="1:6" x14ac:dyDescent="0.25">
      <c r="A18" s="112" t="s">
        <v>130</v>
      </c>
      <c r="B18" s="112"/>
      <c r="C18" s="112"/>
      <c r="D18" s="112"/>
      <c r="E18" s="48">
        <v>1486433.8060000001</v>
      </c>
      <c r="F18" s="49">
        <f t="shared" si="0"/>
        <v>1</v>
      </c>
    </row>
    <row r="20" spans="1:6" x14ac:dyDescent="0.25">
      <c r="A20" s="104" t="s">
        <v>128</v>
      </c>
    </row>
  </sheetData>
  <mergeCells count="2">
    <mergeCell ref="A17:D17"/>
    <mergeCell ref="A18:D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1"/>
  <sheetViews>
    <sheetView workbookViewId="0">
      <selection activeCell="A5" sqref="A5"/>
    </sheetView>
  </sheetViews>
  <sheetFormatPr defaultRowHeight="15" x14ac:dyDescent="0.25"/>
  <cols>
    <col min="1" max="1" width="5.42578125" customWidth="1"/>
    <col min="2" max="2" width="4.42578125" bestFit="1" customWidth="1"/>
    <col min="3" max="3" width="27.140625" customWidth="1"/>
    <col min="4" max="4" width="5.42578125" bestFit="1" customWidth="1"/>
    <col min="5" max="6" width="8" bestFit="1" customWidth="1"/>
    <col min="7" max="7" width="12" bestFit="1" customWidth="1"/>
    <col min="8" max="9" width="9.85546875" bestFit="1" customWidth="1"/>
    <col min="10" max="10" width="8.7109375" bestFit="1" customWidth="1"/>
    <col min="11" max="12" width="8.85546875" bestFit="1" customWidth="1"/>
    <col min="13" max="13" width="6.7109375" bestFit="1" customWidth="1"/>
  </cols>
  <sheetData>
    <row r="4" spans="1:13" x14ac:dyDescent="0.25">
      <c r="A4" s="39" t="s">
        <v>136</v>
      </c>
    </row>
    <row r="6" spans="1:13" ht="21" customHeight="1" x14ac:dyDescent="0.25">
      <c r="A6" s="53" t="s">
        <v>120</v>
      </c>
      <c r="B6" s="113" t="s">
        <v>114</v>
      </c>
      <c r="C6" s="113"/>
      <c r="D6" s="114" t="s">
        <v>8</v>
      </c>
      <c r="E6" s="114"/>
      <c r="F6" s="114"/>
      <c r="G6" s="114"/>
      <c r="H6" s="114" t="s">
        <v>13</v>
      </c>
      <c r="I6" s="114"/>
      <c r="J6" s="114"/>
      <c r="K6" s="115" t="s">
        <v>20</v>
      </c>
      <c r="L6" s="116"/>
      <c r="M6" s="116"/>
    </row>
    <row r="7" spans="1:13" ht="15.75" thickBot="1" x14ac:dyDescent="0.3">
      <c r="A7" s="54"/>
      <c r="B7" s="55" t="s">
        <v>115</v>
      </c>
      <c r="C7" s="55" t="s">
        <v>116</v>
      </c>
      <c r="D7" s="55" t="s">
        <v>117</v>
      </c>
      <c r="E7" s="55" t="s">
        <v>118</v>
      </c>
      <c r="F7" s="55" t="s">
        <v>119</v>
      </c>
      <c r="G7" s="56" t="s">
        <v>121</v>
      </c>
      <c r="H7" s="55" t="s">
        <v>44</v>
      </c>
      <c r="I7" s="93" t="s">
        <v>127</v>
      </c>
      <c r="J7" s="55" t="s">
        <v>7</v>
      </c>
      <c r="K7" s="55" t="s">
        <v>44</v>
      </c>
      <c r="L7" s="55" t="s">
        <v>127</v>
      </c>
      <c r="M7" s="55" t="s">
        <v>7</v>
      </c>
    </row>
    <row r="8" spans="1:13" ht="15.75" thickBot="1" x14ac:dyDescent="0.3">
      <c r="A8" s="57" t="s">
        <v>50</v>
      </c>
      <c r="B8" s="58">
        <v>21</v>
      </c>
      <c r="C8" s="71" t="s">
        <v>93</v>
      </c>
      <c r="D8" s="60">
        <v>679</v>
      </c>
      <c r="E8" s="61">
        <v>444</v>
      </c>
      <c r="F8" s="61">
        <v>235</v>
      </c>
      <c r="G8" s="62">
        <f>F8/D8</f>
        <v>0.34609720176730485</v>
      </c>
      <c r="H8" s="63">
        <v>13121763.392999999</v>
      </c>
      <c r="I8" s="64">
        <v>15307811.993000001</v>
      </c>
      <c r="J8" s="65">
        <v>116.65971664422923</v>
      </c>
      <c r="K8" s="98">
        <v>-209692.443</v>
      </c>
      <c r="L8" s="99">
        <v>-205809.54399999999</v>
      </c>
      <c r="M8" s="67">
        <v>98.148288538943675</v>
      </c>
    </row>
    <row r="9" spans="1:13" ht="15.75" thickBot="1" x14ac:dyDescent="0.3">
      <c r="A9" s="57" t="s">
        <v>52</v>
      </c>
      <c r="B9" s="58">
        <v>17</v>
      </c>
      <c r="C9" s="100" t="s">
        <v>90</v>
      </c>
      <c r="D9" s="60">
        <v>428</v>
      </c>
      <c r="E9" s="61">
        <v>309</v>
      </c>
      <c r="F9" s="61">
        <v>119</v>
      </c>
      <c r="G9" s="62">
        <f>F9/D9</f>
        <v>0.2780373831775701</v>
      </c>
      <c r="H9" s="63">
        <v>5697153.9289999995</v>
      </c>
      <c r="I9" s="64">
        <v>6336699.0580000002</v>
      </c>
      <c r="J9" s="65">
        <v>111.22569509215027</v>
      </c>
      <c r="K9" s="63">
        <v>217696.59</v>
      </c>
      <c r="L9" s="68">
        <v>317778.35499999998</v>
      </c>
      <c r="M9" s="65">
        <v>145.97305130043608</v>
      </c>
    </row>
    <row r="10" spans="1:13" ht="15.75" thickBot="1" x14ac:dyDescent="0.3">
      <c r="A10" s="57" t="s">
        <v>55</v>
      </c>
      <c r="B10" s="58">
        <v>1</v>
      </c>
      <c r="C10" s="100" t="s">
        <v>103</v>
      </c>
      <c r="D10" s="60">
        <v>172</v>
      </c>
      <c r="E10" s="61">
        <v>119</v>
      </c>
      <c r="F10" s="61">
        <v>53</v>
      </c>
      <c r="G10" s="62">
        <f>F10/D10</f>
        <v>0.30813953488372092</v>
      </c>
      <c r="H10" s="63">
        <v>5270247.9950000001</v>
      </c>
      <c r="I10" s="64">
        <v>5927397.9910000004</v>
      </c>
      <c r="J10" s="65">
        <v>112.4690526256725</v>
      </c>
      <c r="K10" s="66">
        <v>256869.83</v>
      </c>
      <c r="L10" s="68">
        <v>287176.37400000001</v>
      </c>
      <c r="M10" s="67">
        <v>111.79840544138639</v>
      </c>
    </row>
    <row r="11" spans="1:13" ht="15.75" thickBot="1" x14ac:dyDescent="0.3">
      <c r="A11" s="57" t="s">
        <v>58</v>
      </c>
      <c r="B11" s="58">
        <v>8</v>
      </c>
      <c r="C11" s="100" t="s">
        <v>94</v>
      </c>
      <c r="D11" s="60">
        <v>234</v>
      </c>
      <c r="E11" s="61">
        <v>154</v>
      </c>
      <c r="F11" s="61">
        <v>80</v>
      </c>
      <c r="G11" s="62">
        <f t="shared" ref="G11:G29" si="0">F11/D11</f>
        <v>0.34188034188034189</v>
      </c>
      <c r="H11" s="63">
        <v>5338487.8099999996</v>
      </c>
      <c r="I11" s="64">
        <v>5843343.4809999997</v>
      </c>
      <c r="J11" s="65">
        <v>109.45690407036818</v>
      </c>
      <c r="K11" s="63">
        <v>120549.026</v>
      </c>
      <c r="L11" s="68">
        <v>177126.59299999999</v>
      </c>
      <c r="M11" s="65">
        <v>146.93324274556977</v>
      </c>
    </row>
    <row r="12" spans="1:13" ht="15.75" thickBot="1" x14ac:dyDescent="0.3">
      <c r="A12" s="57" t="s">
        <v>60</v>
      </c>
      <c r="B12" s="58">
        <v>6</v>
      </c>
      <c r="C12" s="59" t="s">
        <v>101</v>
      </c>
      <c r="D12" s="60">
        <v>64</v>
      </c>
      <c r="E12" s="61">
        <v>44</v>
      </c>
      <c r="F12" s="61">
        <v>20</v>
      </c>
      <c r="G12" s="62">
        <f t="shared" si="0"/>
        <v>0.3125</v>
      </c>
      <c r="H12" s="63">
        <v>1619281.196</v>
      </c>
      <c r="I12" s="64">
        <v>1750553.0830000001</v>
      </c>
      <c r="J12" s="65">
        <v>108.10679993840921</v>
      </c>
      <c r="K12" s="66">
        <v>27464.2</v>
      </c>
      <c r="L12" s="69">
        <v>36616.377</v>
      </c>
      <c r="M12" s="67">
        <v>133.32402545859702</v>
      </c>
    </row>
    <row r="13" spans="1:13" ht="15.75" thickBot="1" x14ac:dyDescent="0.3">
      <c r="A13" s="57" t="s">
        <v>62</v>
      </c>
      <c r="B13" s="70">
        <v>18</v>
      </c>
      <c r="C13" s="71" t="s">
        <v>95</v>
      </c>
      <c r="D13" s="72">
        <v>289</v>
      </c>
      <c r="E13" s="73">
        <v>180</v>
      </c>
      <c r="F13" s="73">
        <v>109</v>
      </c>
      <c r="G13" s="80">
        <f t="shared" si="0"/>
        <v>0.37716262975778547</v>
      </c>
      <c r="H13" s="74">
        <v>953333.82</v>
      </c>
      <c r="I13" s="64">
        <v>1133058.568</v>
      </c>
      <c r="J13" s="75">
        <v>118.85223666983723</v>
      </c>
      <c r="K13" s="76">
        <v>27710.95</v>
      </c>
      <c r="L13" s="69">
        <v>41292.915000000001</v>
      </c>
      <c r="M13" s="77">
        <v>149.01298945001886</v>
      </c>
    </row>
    <row r="14" spans="1:13" x14ac:dyDescent="0.25">
      <c r="A14" s="57" t="s">
        <v>66</v>
      </c>
      <c r="B14" s="58">
        <v>13</v>
      </c>
      <c r="C14" s="59" t="s">
        <v>100</v>
      </c>
      <c r="D14" s="60">
        <v>152</v>
      </c>
      <c r="E14" s="61">
        <v>99</v>
      </c>
      <c r="F14" s="61">
        <v>53</v>
      </c>
      <c r="G14" s="62">
        <f t="shared" si="0"/>
        <v>0.34868421052631576</v>
      </c>
      <c r="H14" s="63">
        <v>1044631.458</v>
      </c>
      <c r="I14" s="64">
        <v>1111781.4550000001</v>
      </c>
      <c r="J14" s="65">
        <v>106.42810404432603</v>
      </c>
      <c r="K14" s="66">
        <v>30461.944</v>
      </c>
      <c r="L14" s="78">
        <v>35093.849000000002</v>
      </c>
      <c r="M14" s="67">
        <v>115.20554630393912</v>
      </c>
    </row>
    <row r="15" spans="1:13" x14ac:dyDescent="0.25">
      <c r="A15" s="57" t="s">
        <v>67</v>
      </c>
      <c r="B15" s="58">
        <v>2</v>
      </c>
      <c r="C15" s="59" t="s">
        <v>91</v>
      </c>
      <c r="D15" s="60">
        <v>73</v>
      </c>
      <c r="E15" s="61">
        <v>56</v>
      </c>
      <c r="F15" s="61">
        <v>17</v>
      </c>
      <c r="G15" s="62">
        <f t="shared" si="0"/>
        <v>0.23287671232876711</v>
      </c>
      <c r="H15" s="63">
        <v>1030132.6</v>
      </c>
      <c r="I15" s="64">
        <v>1104175.7139999999</v>
      </c>
      <c r="J15" s="65">
        <v>107.18772651210145</v>
      </c>
      <c r="K15" s="66">
        <v>25004.243999999999</v>
      </c>
      <c r="L15" s="81">
        <v>-7208.442</v>
      </c>
      <c r="M15" s="67" t="s">
        <v>9</v>
      </c>
    </row>
    <row r="16" spans="1:13" x14ac:dyDescent="0.25">
      <c r="A16" s="57" t="s">
        <v>70</v>
      </c>
      <c r="B16" s="58">
        <v>16</v>
      </c>
      <c r="C16" s="59" t="s">
        <v>89</v>
      </c>
      <c r="D16" s="60">
        <v>53</v>
      </c>
      <c r="E16" s="61">
        <v>39</v>
      </c>
      <c r="F16" s="79">
        <v>14</v>
      </c>
      <c r="G16" s="62">
        <f t="shared" si="0"/>
        <v>0.26415094339622641</v>
      </c>
      <c r="H16" s="63">
        <v>782870.56900000002</v>
      </c>
      <c r="I16" s="64">
        <v>838680.897</v>
      </c>
      <c r="J16" s="65">
        <v>107.12893423382735</v>
      </c>
      <c r="K16" s="66">
        <v>18989.974999999999</v>
      </c>
      <c r="L16" s="78">
        <v>15588.328</v>
      </c>
      <c r="M16" s="67">
        <v>82.087143348003352</v>
      </c>
    </row>
    <row r="17" spans="1:13" x14ac:dyDescent="0.25">
      <c r="A17" s="57" t="s">
        <v>73</v>
      </c>
      <c r="B17" s="58">
        <v>3</v>
      </c>
      <c r="C17" s="59" t="s">
        <v>106</v>
      </c>
      <c r="D17" s="60">
        <v>56</v>
      </c>
      <c r="E17" s="61">
        <v>41</v>
      </c>
      <c r="F17" s="61">
        <v>15</v>
      </c>
      <c r="G17" s="62">
        <f t="shared" si="0"/>
        <v>0.26785714285714285</v>
      </c>
      <c r="H17" s="63">
        <v>636500.03200000001</v>
      </c>
      <c r="I17" s="64">
        <v>735222.21</v>
      </c>
      <c r="J17" s="65">
        <v>115.51016072847582</v>
      </c>
      <c r="K17" s="66">
        <v>6529.91</v>
      </c>
      <c r="L17" s="78">
        <v>11023.712</v>
      </c>
      <c r="M17" s="67">
        <v>168.81874329048944</v>
      </c>
    </row>
    <row r="18" spans="1:13" x14ac:dyDescent="0.25">
      <c r="A18" s="57" t="s">
        <v>75</v>
      </c>
      <c r="B18" s="70">
        <v>5</v>
      </c>
      <c r="C18" s="59" t="s">
        <v>99</v>
      </c>
      <c r="D18" s="60">
        <v>71</v>
      </c>
      <c r="E18" s="61">
        <v>47</v>
      </c>
      <c r="F18" s="79">
        <v>24</v>
      </c>
      <c r="G18" s="62">
        <f t="shared" si="0"/>
        <v>0.3380281690140845</v>
      </c>
      <c r="H18" s="63">
        <v>636715.41200000001</v>
      </c>
      <c r="I18" s="64">
        <v>651344.04799999995</v>
      </c>
      <c r="J18" s="65">
        <v>102.29751561283081</v>
      </c>
      <c r="K18" s="66">
        <v>8291.6730000000007</v>
      </c>
      <c r="L18" s="78">
        <v>16223.014999999999</v>
      </c>
      <c r="M18" s="67">
        <v>195.65430281681392</v>
      </c>
    </row>
    <row r="19" spans="1:13" x14ac:dyDescent="0.25">
      <c r="A19" s="57" t="s">
        <v>77</v>
      </c>
      <c r="B19" s="58">
        <v>19</v>
      </c>
      <c r="C19" s="59" t="s">
        <v>107</v>
      </c>
      <c r="D19" s="60">
        <v>120</v>
      </c>
      <c r="E19" s="61">
        <v>85</v>
      </c>
      <c r="F19" s="79">
        <v>35</v>
      </c>
      <c r="G19" s="62">
        <f t="shared" si="0"/>
        <v>0.29166666666666669</v>
      </c>
      <c r="H19" s="63">
        <v>574090.28</v>
      </c>
      <c r="I19" s="64">
        <v>630342.679</v>
      </c>
      <c r="J19" s="65">
        <v>109.79852837780149</v>
      </c>
      <c r="K19" s="66">
        <v>33265.523000000001</v>
      </c>
      <c r="L19" s="78">
        <v>40521.163</v>
      </c>
      <c r="M19" s="67">
        <v>121.8112909272462</v>
      </c>
    </row>
    <row r="20" spans="1:13" ht="15.75" thickBot="1" x14ac:dyDescent="0.3">
      <c r="A20" s="57" t="s">
        <v>79</v>
      </c>
      <c r="B20" s="58">
        <v>20</v>
      </c>
      <c r="C20" s="59" t="s">
        <v>104</v>
      </c>
      <c r="D20" s="60">
        <v>63</v>
      </c>
      <c r="E20" s="61">
        <v>44</v>
      </c>
      <c r="F20" s="79">
        <v>19</v>
      </c>
      <c r="G20" s="62">
        <f t="shared" si="0"/>
        <v>0.30158730158730157</v>
      </c>
      <c r="H20" s="63">
        <v>546462.80000000005</v>
      </c>
      <c r="I20" s="64">
        <v>570624.223</v>
      </c>
      <c r="J20" s="65">
        <v>104.42142136665113</v>
      </c>
      <c r="K20" s="66">
        <v>20099.61</v>
      </c>
      <c r="L20" s="78">
        <v>17962.900000000001</v>
      </c>
      <c r="M20" s="67">
        <v>89.369395724593659</v>
      </c>
    </row>
    <row r="21" spans="1:13" ht="15.75" thickBot="1" x14ac:dyDescent="0.3">
      <c r="A21" s="57" t="s">
        <v>80</v>
      </c>
      <c r="B21" s="58">
        <v>4</v>
      </c>
      <c r="C21" s="59" t="s">
        <v>92</v>
      </c>
      <c r="D21" s="60">
        <v>77</v>
      </c>
      <c r="E21" s="61">
        <v>46</v>
      </c>
      <c r="F21" s="79">
        <v>31</v>
      </c>
      <c r="G21" s="80">
        <f t="shared" si="0"/>
        <v>0.40259740259740262</v>
      </c>
      <c r="H21" s="63">
        <v>274615.36300000001</v>
      </c>
      <c r="I21" s="64">
        <v>303627.89500000002</v>
      </c>
      <c r="J21" s="65">
        <v>110.56478839459538</v>
      </c>
      <c r="K21" s="66">
        <v>865.48900000000003</v>
      </c>
      <c r="L21" s="78">
        <v>4326.8990000000003</v>
      </c>
      <c r="M21" s="67">
        <v>499.93691427620683</v>
      </c>
    </row>
    <row r="22" spans="1:13" ht="15.75" thickBot="1" x14ac:dyDescent="0.3">
      <c r="A22" s="57" t="s">
        <v>81</v>
      </c>
      <c r="B22" s="58">
        <v>14</v>
      </c>
      <c r="C22" s="59" t="s">
        <v>96</v>
      </c>
      <c r="D22" s="60">
        <v>129</v>
      </c>
      <c r="E22" s="61">
        <v>80</v>
      </c>
      <c r="F22" s="61">
        <v>49</v>
      </c>
      <c r="G22" s="80">
        <f t="shared" si="0"/>
        <v>0.37984496124031009</v>
      </c>
      <c r="H22" s="63">
        <v>321463.56400000001</v>
      </c>
      <c r="I22" s="64">
        <v>271791.16600000003</v>
      </c>
      <c r="J22" s="65">
        <v>84.548047255520373</v>
      </c>
      <c r="K22" s="98">
        <v>-17772.888999999999</v>
      </c>
      <c r="L22" s="99">
        <v>-24809.800999999999</v>
      </c>
      <c r="M22" s="67">
        <v>139.59351796998226</v>
      </c>
    </row>
    <row r="23" spans="1:13" ht="15.75" thickBot="1" x14ac:dyDescent="0.3">
      <c r="A23" s="57" t="s">
        <v>82</v>
      </c>
      <c r="B23" s="70">
        <v>7</v>
      </c>
      <c r="C23" s="59" t="s">
        <v>98</v>
      </c>
      <c r="D23" s="60">
        <v>59</v>
      </c>
      <c r="E23" s="61">
        <v>31</v>
      </c>
      <c r="F23" s="61">
        <v>28</v>
      </c>
      <c r="G23" s="80">
        <f t="shared" si="0"/>
        <v>0.47457627118644069</v>
      </c>
      <c r="H23" s="63">
        <v>223581.58</v>
      </c>
      <c r="I23" s="64">
        <v>239712.73199999999</v>
      </c>
      <c r="J23" s="65">
        <v>107.21488415995628</v>
      </c>
      <c r="K23" s="66">
        <v>1455.5419999999999</v>
      </c>
      <c r="L23" s="78">
        <v>3267.8249999999998</v>
      </c>
      <c r="M23" s="67">
        <v>224.50915191729268</v>
      </c>
    </row>
    <row r="24" spans="1:13" x14ac:dyDescent="0.25">
      <c r="A24" s="57" t="s">
        <v>84</v>
      </c>
      <c r="B24" s="58">
        <v>12</v>
      </c>
      <c r="C24" s="59" t="s">
        <v>97</v>
      </c>
      <c r="D24" s="60">
        <v>35</v>
      </c>
      <c r="E24" s="61">
        <v>31</v>
      </c>
      <c r="F24" s="79">
        <v>4</v>
      </c>
      <c r="G24" s="62">
        <f t="shared" si="0"/>
        <v>0.11428571428571428</v>
      </c>
      <c r="H24" s="63">
        <v>202450.185</v>
      </c>
      <c r="I24" s="64">
        <v>191715.92600000001</v>
      </c>
      <c r="J24" s="65">
        <v>94.69782702347247</v>
      </c>
      <c r="K24" s="66">
        <v>4514.1450000000004</v>
      </c>
      <c r="L24" s="78">
        <v>6385.5770000000002</v>
      </c>
      <c r="M24" s="67">
        <v>141.45706440533036</v>
      </c>
    </row>
    <row r="25" spans="1:13" x14ac:dyDescent="0.25">
      <c r="A25" s="57" t="s">
        <v>85</v>
      </c>
      <c r="B25" s="58">
        <v>11</v>
      </c>
      <c r="C25" s="59" t="s">
        <v>102</v>
      </c>
      <c r="D25" s="60">
        <v>27</v>
      </c>
      <c r="E25" s="61">
        <v>21</v>
      </c>
      <c r="F25" s="61">
        <v>6</v>
      </c>
      <c r="G25" s="62">
        <f t="shared" si="0"/>
        <v>0.22222222222222221</v>
      </c>
      <c r="H25" s="63">
        <v>166946.745</v>
      </c>
      <c r="I25" s="64">
        <v>185840.17199999999</v>
      </c>
      <c r="J25" s="65">
        <v>111.31703825672072</v>
      </c>
      <c r="K25" s="66">
        <v>1373.229</v>
      </c>
      <c r="L25" s="78">
        <v>3626.0050000000001</v>
      </c>
      <c r="M25" s="67">
        <v>264.04955036632634</v>
      </c>
    </row>
    <row r="26" spans="1:13" x14ac:dyDescent="0.25">
      <c r="A26" s="57" t="s">
        <v>86</v>
      </c>
      <c r="B26" s="58">
        <v>15</v>
      </c>
      <c r="C26" s="59" t="s">
        <v>109</v>
      </c>
      <c r="D26" s="60">
        <v>80</v>
      </c>
      <c r="E26" s="61">
        <v>59</v>
      </c>
      <c r="F26" s="61">
        <v>21</v>
      </c>
      <c r="G26" s="62">
        <f t="shared" si="0"/>
        <v>0.26250000000000001</v>
      </c>
      <c r="H26" s="63">
        <v>157524.47200000001</v>
      </c>
      <c r="I26" s="64">
        <v>171190.93700000001</v>
      </c>
      <c r="J26" s="65">
        <v>108.67577261265157</v>
      </c>
      <c r="K26" s="95">
        <v>-6673.9380000000001</v>
      </c>
      <c r="L26" s="81">
        <v>-11224.477999999999</v>
      </c>
      <c r="M26" s="67">
        <v>168.18373200350379</v>
      </c>
    </row>
    <row r="27" spans="1:13" x14ac:dyDescent="0.25">
      <c r="A27" s="57" t="s">
        <v>87</v>
      </c>
      <c r="B27" s="58">
        <v>9</v>
      </c>
      <c r="C27" s="59" t="s">
        <v>108</v>
      </c>
      <c r="D27" s="60">
        <v>43</v>
      </c>
      <c r="E27" s="61">
        <v>29</v>
      </c>
      <c r="F27" s="61">
        <v>14</v>
      </c>
      <c r="G27" s="62">
        <f t="shared" si="0"/>
        <v>0.32558139534883723</v>
      </c>
      <c r="H27" s="63">
        <v>126142.575</v>
      </c>
      <c r="I27" s="64">
        <v>125742.095</v>
      </c>
      <c r="J27" s="65">
        <v>99.682517976186872</v>
      </c>
      <c r="K27" s="66">
        <v>3572.2339999999999</v>
      </c>
      <c r="L27" s="81">
        <v>-5294.3630000000003</v>
      </c>
      <c r="M27" s="67" t="s">
        <v>9</v>
      </c>
    </row>
    <row r="28" spans="1:13" x14ac:dyDescent="0.25">
      <c r="A28" s="57" t="s">
        <v>122</v>
      </c>
      <c r="B28" s="70">
        <v>10</v>
      </c>
      <c r="C28" s="82" t="s">
        <v>105</v>
      </c>
      <c r="D28" s="83">
        <v>32</v>
      </c>
      <c r="E28" s="84">
        <v>21</v>
      </c>
      <c r="F28" s="85">
        <v>11</v>
      </c>
      <c r="G28" s="62">
        <f t="shared" si="0"/>
        <v>0.34375</v>
      </c>
      <c r="H28" s="86">
        <v>92374.997000000003</v>
      </c>
      <c r="I28" s="87">
        <v>97899.972999999998</v>
      </c>
      <c r="J28" s="96">
        <v>105.98102969356525</v>
      </c>
      <c r="K28" s="66">
        <v>175.85499999999999</v>
      </c>
      <c r="L28" s="78">
        <v>955.56299999999999</v>
      </c>
      <c r="M28" s="88">
        <v>543.38119473429811</v>
      </c>
    </row>
    <row r="29" spans="1:13" x14ac:dyDescent="0.25">
      <c r="A29" s="89"/>
      <c r="B29" s="89"/>
      <c r="C29" s="89" t="s">
        <v>123</v>
      </c>
      <c r="D29" s="90">
        <f>SUM(D8:D28)</f>
        <v>2936</v>
      </c>
      <c r="E29" s="90">
        <f>SUM(E8:E28)</f>
        <v>1979</v>
      </c>
      <c r="F29" s="90">
        <f>SUM(F8:F28)</f>
        <v>957</v>
      </c>
      <c r="G29" s="91">
        <f t="shared" si="0"/>
        <v>0.32595367847411444</v>
      </c>
      <c r="H29" s="92">
        <f>SUM(H8:H28)</f>
        <v>38816770.774999999</v>
      </c>
      <c r="I29" s="90">
        <f>SUM(I8:I28)</f>
        <v>43528556.295999989</v>
      </c>
      <c r="J29" s="94">
        <f>I29/H29*100</f>
        <v>112.13853040045933</v>
      </c>
      <c r="K29" s="97">
        <f>SUM(K8:K28)</f>
        <v>570750.69900000014</v>
      </c>
      <c r="L29" s="97">
        <f>SUM(L8:L28)</f>
        <v>760618.82200000004</v>
      </c>
      <c r="M29" s="94">
        <f>L29/K29*100</f>
        <v>133.26638466368306</v>
      </c>
    </row>
    <row r="31" spans="1:13" x14ac:dyDescent="0.25">
      <c r="A31" s="104" t="s">
        <v>128</v>
      </c>
    </row>
  </sheetData>
  <sortState ref="A8:M28">
    <sortCondition descending="1" ref="I8:I28"/>
  </sortState>
  <mergeCells count="4">
    <mergeCell ref="B6:C6"/>
    <mergeCell ref="D6:G6"/>
    <mergeCell ref="H6:J6"/>
    <mergeCell ref="K6:M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Podaci_NKD 47.1</vt:lpstr>
      <vt:lpstr>Tablica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Martina Ščukanec</cp:lastModifiedBy>
  <dcterms:created xsi:type="dcterms:W3CDTF">2018-04-13T08:02:21Z</dcterms:created>
  <dcterms:modified xsi:type="dcterms:W3CDTF">2019-04-23T11:10:04Z</dcterms:modified>
</cp:coreProperties>
</file>