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tabRatio="943" activeTab="4"/>
  </bookViews>
  <sheets>
    <sheet name="Tablica 1" sheetId="23" r:id="rId1"/>
    <sheet name="Tablica 2 " sheetId="9" r:id="rId2"/>
    <sheet name="Tablica 3. 2008.-2018." sheetId="16" r:id="rId3"/>
    <sheet name="Grafikon 1" sheetId="11" r:id="rId4"/>
    <sheet name="N80_po županijama" sheetId="10" r:id="rId5"/>
  </sheets>
  <definedNames>
    <definedName name="_ftn1" localSheetId="2">'Tablica 3. 2008.-2018.'!#REF!</definedName>
    <definedName name="_ftn2" localSheetId="1">'Tablica 2 '!#REF!</definedName>
    <definedName name="_ftnref1" localSheetId="2">'Tablica 3. 2008.-2018.'!$A$3</definedName>
    <definedName name="page\x2dtotal" localSheetId="3">'Grafikon 1'!$A$8</definedName>
    <definedName name="page\x2dtotal">#REF!</definedName>
    <definedName name="page\x2dtotal\x2dmaster0" localSheetId="3">'Grafikon 1'!$A$8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Z13" i="23" l="1"/>
  <c r="W13" i="23"/>
  <c r="G19" i="9" l="1"/>
  <c r="E17" i="9"/>
  <c r="E19" i="9" s="1"/>
  <c r="F6" i="16"/>
  <c r="E6" i="16"/>
  <c r="F8" i="16"/>
  <c r="F7" i="16"/>
  <c r="E10" i="16"/>
  <c r="E9" i="16"/>
  <c r="E8" i="16"/>
  <c r="E7" i="16"/>
  <c r="F9" i="16"/>
  <c r="F10" i="16"/>
  <c r="F11" i="16"/>
  <c r="F12" i="16"/>
  <c r="F13" i="16"/>
  <c r="F14" i="16"/>
  <c r="F15" i="16"/>
  <c r="F16" i="16"/>
  <c r="E11" i="16"/>
  <c r="E12" i="16"/>
  <c r="E13" i="16"/>
  <c r="E14" i="16"/>
  <c r="E15" i="16"/>
  <c r="E16" i="16"/>
  <c r="G17" i="9" l="1"/>
  <c r="F17" i="9"/>
  <c r="F19" i="9" s="1"/>
</calcChain>
</file>

<file path=xl/sharedStrings.xml><?xml version="1.0" encoding="utf-8"?>
<sst xmlns="http://schemas.openxmlformats.org/spreadsheetml/2006/main" count="171" uniqueCount="114">
  <si>
    <t>Opis</t>
  </si>
  <si>
    <t>Naziv</t>
  </si>
  <si>
    <t>OIB</t>
  </si>
  <si>
    <t>Broj zaposlenih</t>
  </si>
  <si>
    <t>Ukupan prihod</t>
  </si>
  <si>
    <t>Dobit razdoblja</t>
  </si>
  <si>
    <t>Index</t>
  </si>
  <si>
    <t>Broj poduzetnika</t>
  </si>
  <si>
    <t>Ukupni prihodi</t>
  </si>
  <si>
    <t>Gubitak razdoblja</t>
  </si>
  <si>
    <t>Dobit razdoblja (+) ili gubitak razdoblja (-)</t>
  </si>
  <si>
    <t>Prosječna mjesečna neto plaća po zaposlenom</t>
  </si>
  <si>
    <t>2010.</t>
  </si>
  <si>
    <t>2011.</t>
  </si>
  <si>
    <t>2012.</t>
  </si>
  <si>
    <t>2013.</t>
  </si>
  <si>
    <t>2014.</t>
  </si>
  <si>
    <t>2015.</t>
  </si>
  <si>
    <t>2016.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</si>
  <si>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</si>
  <si>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</si>
  <si>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</si>
  <si>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</si>
  <si>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</si>
  <si>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</si>
  <si>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</si>
  <si>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>&gt;&gt;100</t>
  </si>
  <si>
    <t>R.br.</t>
  </si>
  <si>
    <t>Sjedište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</si>
  <si>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</si>
  <si>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</si>
  <si>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</si>
  <si>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</si>
  <si>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</si>
  <si>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</si>
  <si>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</si>
  <si>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</si>
  <si>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</si>
  <si>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</si>
  <si>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SISAČKO-MOSLAVAČKA</t>
  </si>
  <si>
    <t>KARLOVAČKA</t>
  </si>
  <si>
    <t>PRIMORSKO-GORANSKA</t>
  </si>
  <si>
    <t>SPLITSKO-DALMATINSKA</t>
  </si>
  <si>
    <t>ISTARSKA</t>
  </si>
  <si>
    <t>GRAD ZAGREB</t>
  </si>
  <si>
    <t>UKUPNO SVE ŽUPANIJE</t>
  </si>
  <si>
    <t>Zagreb</t>
  </si>
  <si>
    <t/>
  </si>
  <si>
    <t xml:space="preserve">Dobit razdoblja (+) ili gubitak razdoblja (-) </t>
  </si>
  <si>
    <t>KOPRIVNIČKO-KRIŽEVAČKA</t>
  </si>
  <si>
    <t>MEĐIMURSKA</t>
  </si>
  <si>
    <t>Godina</t>
  </si>
  <si>
    <t>2008.</t>
  </si>
  <si>
    <t>2009.</t>
  </si>
  <si>
    <t>Neto dobit/gubitak</t>
  </si>
  <si>
    <t xml:space="preserve">Broj poduzetnika </t>
  </si>
  <si>
    <t>Prihod po poduzetniku</t>
  </si>
  <si>
    <t>Prihod po zaposl.</t>
  </si>
  <si>
    <t>Izvor: Fina, Registar godišnjih financijskih izvještaja, obrada GFI-a za statističke i druge potrebe</t>
  </si>
  <si>
    <t>6.</t>
  </si>
  <si>
    <t>7.</t>
  </si>
  <si>
    <t>8.</t>
  </si>
  <si>
    <t>9.</t>
  </si>
  <si>
    <t>10.</t>
  </si>
  <si>
    <t>Ukupno top 10 po ukupnom prihodu</t>
  </si>
  <si>
    <t>VUKOVARSKO-SRIJEMSKA</t>
  </si>
  <si>
    <t>Djelatnost</t>
  </si>
  <si>
    <t>Prihodi</t>
  </si>
  <si>
    <t>Rashodi</t>
  </si>
  <si>
    <t>Konsolidirani finan. rezultat</t>
  </si>
  <si>
    <t>Pros. mjes. neto plaća</t>
  </si>
  <si>
    <t>80.1 Djelatnosti privatne zaštite</t>
  </si>
  <si>
    <t>80.2 Usluge zaštite uz pomoć sigurnosnih sustava</t>
  </si>
  <si>
    <t>80.3 Istražne djelatnosti</t>
  </si>
  <si>
    <t>80 Zaštitne i istražne djelatnosti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</si>
  <si>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Osnovni financijski rezultati poslovanja poduzetnika u odjeljku djelatnosti 80 – Zaštitne i istražne djelatnosti u 2018. godini (iznosi u tisućama kuna, prosječne plaće u kunama)</t>
    </r>
  </si>
  <si>
    <t>2018.</t>
  </si>
  <si>
    <t xml:space="preserve">* Serija podataka u tablici za sve godine prikazana je iz godišnjeg financijskog izvještaja iz kolone tekuće godine. </t>
  </si>
  <si>
    <t>* Serija podataka u grafikonu za sve godine prikazana je iz godišnjeg financijskog izvještaja iz kolone tekuće godine.</t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</si>
  <si>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>Neto dobit/gubitak poduzetnika u odjeljku djelatnosti 80 – Zaštitne i istražne djelatnosti, u razdoblju od 2008.-2018. godine* (iznosi u tisućama kuna)</t>
    </r>
  </si>
  <si>
    <t>-</t>
  </si>
  <si>
    <t>Udio top 10 poduzetnika po ukupnom prihodu u odjeljku djelatnosti N80</t>
  </si>
  <si>
    <t>Ukupno svi poduzetnici u odjeljku djelatnosti N80</t>
  </si>
  <si>
    <t>VIROVITIČKO-PODRAVSKA</t>
  </si>
  <si>
    <t>BJELOVARSKO-BILOGORSKA</t>
  </si>
  <si>
    <t>ŠIBENSKO-KNINSKA</t>
  </si>
  <si>
    <t>OSJEČKO-BARANJSKA</t>
  </si>
  <si>
    <t>ZADARSKA</t>
  </si>
  <si>
    <t>VARAŽDINSKA</t>
  </si>
  <si>
    <t>LIČKO-SENJSKA</t>
  </si>
  <si>
    <t>DUBROVAČKO-NERETVANSKA</t>
  </si>
  <si>
    <t>POŽEŠKO-SLAVONSKA</t>
  </si>
  <si>
    <t>KRAPINSKO-ZAGORSKA</t>
  </si>
  <si>
    <t>BRODSKO-POSAVSKA</t>
  </si>
  <si>
    <t>Sesvete</t>
  </si>
  <si>
    <t>Zadar</t>
  </si>
  <si>
    <t>Osijek</t>
  </si>
  <si>
    <t>SECURITAS HRVATSKA d.o.o.</t>
  </si>
  <si>
    <t>SOKOL d.o.o.</t>
  </si>
  <si>
    <t>KLEMM SIGURNOST d.o.o.</t>
  </si>
  <si>
    <t>BILIĆ-ERIĆ d.o.o.</t>
  </si>
  <si>
    <t>AKD-ZAŠTITA d.o.o.</t>
  </si>
  <si>
    <t>SOKOL MARIĆ d.o.o.</t>
  </si>
  <si>
    <t>MEDITERAN SECURITY d.o.o.</t>
  </si>
  <si>
    <t>SIGURNOST d.o.o.</t>
  </si>
  <si>
    <t>NOKY SECURITY d.o.o.</t>
  </si>
  <si>
    <t>SALON BANKARSKE OPREME - OZIMEC d.o.o.</t>
  </si>
  <si>
    <t>Osnovni podaci poslovanja poduzetnika po županijama za 2018. godinu</t>
  </si>
  <si>
    <t>Za djelatnost: N80 Zaštitne i istražne djelatnosti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</si>
  <si>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odjeljku djelatnosti 80 – Zaštitne i istražne djelatnosti,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 xml:space="preserve"> u 2018. godini (iznosi u tisućama kuna)</t>
    </r>
  </si>
  <si>
    <t>09253797076</t>
  </si>
  <si>
    <r>
      <t xml:space="preserve">Tablica 3.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odjeljku djelatnosti 80 – Zaštitne i istražne djelatnosti, u razdoblju od 2008. do 2018.*</t>
    </r>
  </si>
  <si>
    <t xml:space="preserve"> (iznosi u tisućama kuna, prosječne plaće u kunama)</t>
  </si>
  <si>
    <t>Prosječna mjes. neto plaća po zaposlenom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</si>
</sst>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\-#,##0\ "/>
  </numFmts>
  <fonts count="51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rgb="FF00325A"/>
      </left>
      <right/>
      <top/>
      <bottom/>
      <diagonal/>
    </border>
  </borders>
  <cellStyleXfs count="18">
    <xf numFmtId="0" fontId="0" fillId="0" borderId="0"/>
    <xf numFmtId="0" fontId="15" fillId="0" borderId="0"/>
    <xf numFmtId="0" fontId="17" fillId="0" borderId="0"/>
    <xf numFmtId="0" fontId="7" fillId="0" borderId="0"/>
    <xf numFmtId="0" fontId="19" fillId="0" borderId="0"/>
    <xf numFmtId="0" fontId="7" fillId="0" borderId="0"/>
    <xf numFmtId="0" fontId="25" fillId="0" borderId="0" applyNumberFormat="0" applyFill="0" applyBorder="0" applyAlignment="0" applyProtection="0"/>
    <xf numFmtId="0" fontId="19" fillId="0" borderId="0"/>
    <xf numFmtId="0" fontId="6" fillId="0" borderId="0"/>
    <xf numFmtId="0" fontId="30" fillId="0" borderId="0"/>
    <xf numFmtId="0" fontId="1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11" fillId="0" borderId="0" xfId="2" applyFont="1" applyAlignment="1"/>
    <xf numFmtId="0" fontId="17" fillId="0" borderId="0" xfId="2"/>
    <xf numFmtId="0" fontId="18" fillId="0" borderId="0" xfId="2" applyFont="1" applyAlignment="1">
      <alignment vertical="center"/>
    </xf>
    <xf numFmtId="165" fontId="17" fillId="0" borderId="0" xfId="2" applyNumberFormat="1"/>
    <xf numFmtId="0" fontId="23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left" vertical="center" wrapText="1"/>
    </xf>
    <xf numFmtId="3" fontId="24" fillId="5" borderId="1" xfId="2" applyNumberFormat="1" applyFont="1" applyFill="1" applyBorder="1" applyAlignment="1">
      <alignment horizontal="right" vertical="center" wrapText="1"/>
    </xf>
    <xf numFmtId="3" fontId="24" fillId="6" borderId="1" xfId="2" applyNumberFormat="1" applyFont="1" applyFill="1" applyBorder="1" applyAlignment="1">
      <alignment horizontal="right" vertical="center" wrapText="1"/>
    </xf>
    <xf numFmtId="166" fontId="24" fillId="7" borderId="1" xfId="2" applyNumberFormat="1" applyFont="1" applyFill="1" applyBorder="1" applyAlignment="1">
      <alignment horizontal="right" vertical="center" wrapText="1"/>
    </xf>
    <xf numFmtId="0" fontId="26" fillId="0" borderId="0" xfId="2" applyFont="1" applyAlignment="1"/>
    <xf numFmtId="0" fontId="27" fillId="0" borderId="0" xfId="2" applyFont="1"/>
    <xf numFmtId="0" fontId="28" fillId="0" borderId="0" xfId="2" applyFont="1" applyAlignment="1"/>
    <xf numFmtId="0" fontId="28" fillId="0" borderId="0" xfId="2" applyFont="1"/>
    <xf numFmtId="0" fontId="29" fillId="0" borderId="0" xfId="2" applyFont="1" applyAlignment="1"/>
    <xf numFmtId="0" fontId="29" fillId="0" borderId="0" xfId="2" applyFont="1"/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3" fontId="13" fillId="0" borderId="7" xfId="2" applyNumberFormat="1" applyFont="1" applyBorder="1" applyAlignment="1">
      <alignment vertical="center" wrapText="1"/>
    </xf>
    <xf numFmtId="3" fontId="13" fillId="4" borderId="8" xfId="2" applyNumberFormat="1" applyFont="1" applyFill="1" applyBorder="1" applyAlignment="1">
      <alignment horizontal="right" vertical="center" wrapText="1"/>
    </xf>
    <xf numFmtId="3" fontId="13" fillId="4" borderId="1" xfId="2" applyNumberFormat="1" applyFont="1" applyFill="1" applyBorder="1" applyAlignment="1">
      <alignment horizontal="right" vertical="center" wrapText="1"/>
    </xf>
    <xf numFmtId="3" fontId="13" fillId="4" borderId="2" xfId="2" applyNumberFormat="1" applyFont="1" applyFill="1" applyBorder="1" applyAlignment="1">
      <alignment horizontal="right" vertical="center" wrapText="1"/>
    </xf>
    <xf numFmtId="3" fontId="13" fillId="0" borderId="7" xfId="2" applyNumberFormat="1" applyFont="1" applyBorder="1" applyAlignment="1">
      <alignment horizontal="right" vertical="center" wrapText="1"/>
    </xf>
    <xf numFmtId="164" fontId="13" fillId="0" borderId="7" xfId="2" applyNumberFormat="1" applyFont="1" applyBorder="1" applyAlignment="1">
      <alignment horizontal="right" vertical="center" wrapText="1"/>
    </xf>
    <xf numFmtId="164" fontId="13" fillId="4" borderId="2" xfId="2" applyNumberFormat="1" applyFont="1" applyFill="1" applyBorder="1" applyAlignment="1">
      <alignment horizontal="right" vertical="center" wrapText="1"/>
    </xf>
    <xf numFmtId="3" fontId="21" fillId="4" borderId="1" xfId="2" applyNumberFormat="1" applyFont="1" applyFill="1" applyBorder="1" applyAlignment="1">
      <alignment horizontal="right" vertical="center" wrapText="1"/>
    </xf>
    <xf numFmtId="164" fontId="13" fillId="4" borderId="1" xfId="2" applyNumberFormat="1" applyFont="1" applyFill="1" applyBorder="1" applyAlignment="1">
      <alignment horizontal="right" vertical="center" wrapText="1"/>
    </xf>
    <xf numFmtId="3" fontId="20" fillId="3" borderId="9" xfId="2" applyNumberFormat="1" applyFont="1" applyFill="1" applyBorder="1" applyAlignment="1">
      <alignment vertical="center" wrapText="1"/>
    </xf>
    <xf numFmtId="3" fontId="20" fillId="3" borderId="10" xfId="2" applyNumberFormat="1" applyFont="1" applyFill="1" applyBorder="1" applyAlignment="1">
      <alignment vertical="center" wrapText="1"/>
    </xf>
    <xf numFmtId="3" fontId="20" fillId="3" borderId="11" xfId="2" applyNumberFormat="1" applyFont="1" applyFill="1" applyBorder="1" applyAlignment="1">
      <alignment horizontal="right" vertical="center" wrapText="1"/>
    </xf>
    <xf numFmtId="164" fontId="20" fillId="3" borderId="11" xfId="2" applyNumberFormat="1" applyFont="1" applyFill="1" applyBorder="1" applyAlignment="1">
      <alignment horizontal="right" vertical="center" wrapText="1"/>
    </xf>
    <xf numFmtId="3" fontId="20" fillId="3" borderId="1" xfId="2" applyNumberFormat="1" applyFont="1" applyFill="1" applyBorder="1" applyAlignment="1">
      <alignment horizontal="right" vertical="center" wrapText="1"/>
    </xf>
    <xf numFmtId="164" fontId="20" fillId="3" borderId="1" xfId="2" applyNumberFormat="1" applyFont="1" applyFill="1" applyBorder="1" applyAlignment="1">
      <alignment horizontal="right" vertical="center" wrapText="1"/>
    </xf>
    <xf numFmtId="3" fontId="20" fillId="3" borderId="12" xfId="2" applyNumberFormat="1" applyFont="1" applyFill="1" applyBorder="1" applyAlignment="1">
      <alignment horizontal="right" vertical="center" wrapText="1"/>
    </xf>
    <xf numFmtId="3" fontId="20" fillId="3" borderId="10" xfId="2" applyNumberFormat="1" applyFont="1" applyFill="1" applyBorder="1" applyAlignment="1">
      <alignment horizontal="right" vertical="center" wrapText="1"/>
    </xf>
    <xf numFmtId="164" fontId="20" fillId="3" borderId="13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3" fontId="13" fillId="0" borderId="7" xfId="2" applyNumberFormat="1" applyFont="1" applyBorder="1" applyAlignment="1">
      <alignment horizontal="center" vertical="center" wrapText="1"/>
    </xf>
    <xf numFmtId="0" fontId="31" fillId="0" borderId="0" xfId="9" applyFont="1" applyAlignment="1">
      <alignment horizontal="left" vertical="top" wrapText="1"/>
    </xf>
    <xf numFmtId="0" fontId="31" fillId="0" borderId="0" xfId="9" applyFont="1"/>
    <xf numFmtId="0" fontId="31" fillId="0" borderId="0" xfId="9" applyFont="1" applyAlignment="1"/>
    <xf numFmtId="0" fontId="33" fillId="0" borderId="0" xfId="9" applyFont="1"/>
    <xf numFmtId="0" fontId="36" fillId="0" borderId="0" xfId="9" applyFont="1" applyAlignment="1">
      <alignment horizontal="left" vertical="center" indent="8"/>
    </xf>
    <xf numFmtId="0" fontId="34" fillId="3" borderId="4" xfId="9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3" fontId="21" fillId="2" borderId="1" xfId="2" applyNumberFormat="1" applyFont="1" applyFill="1" applyBorder="1" applyAlignment="1">
      <alignment horizontal="right" vertical="center" wrapText="1"/>
    </xf>
    <xf numFmtId="165" fontId="31" fillId="0" borderId="0" xfId="9" applyNumberFormat="1" applyFont="1"/>
    <xf numFmtId="0" fontId="4" fillId="0" borderId="0" xfId="12"/>
    <xf numFmtId="0" fontId="36" fillId="0" borderId="0" xfId="12" applyFont="1"/>
    <xf numFmtId="0" fontId="39" fillId="2" borderId="1" xfId="12" applyFont="1" applyFill="1" applyBorder="1" applyAlignment="1">
      <alignment horizontal="center" vertical="center"/>
    </xf>
    <xf numFmtId="0" fontId="40" fillId="2" borderId="1" xfId="12" applyFont="1" applyFill="1" applyBorder="1" applyAlignment="1">
      <alignment horizontal="center" vertical="center"/>
    </xf>
    <xf numFmtId="3" fontId="40" fillId="2" borderId="1" xfId="12" applyNumberFormat="1" applyFont="1" applyFill="1" applyBorder="1" applyAlignment="1">
      <alignment horizontal="center" vertical="center"/>
    </xf>
    <xf numFmtId="3" fontId="40" fillId="2" borderId="1" xfId="12" applyNumberFormat="1" applyFont="1" applyFill="1" applyBorder="1" applyAlignment="1">
      <alignment horizontal="right" vertical="center"/>
    </xf>
    <xf numFmtId="3" fontId="21" fillId="2" borderId="1" xfId="12" applyNumberFormat="1" applyFont="1" applyFill="1" applyBorder="1" applyAlignment="1">
      <alignment horizontal="right" vertical="center"/>
    </xf>
    <xf numFmtId="0" fontId="41" fillId="0" borderId="0" xfId="12" applyFont="1" applyAlignment="1">
      <alignment vertical="center"/>
    </xf>
    <xf numFmtId="0" fontId="38" fillId="3" borderId="1" xfId="12" applyFont="1" applyFill="1" applyBorder="1" applyAlignment="1">
      <alignment horizontal="center" vertical="center" wrapText="1"/>
    </xf>
    <xf numFmtId="0" fontId="24" fillId="4" borderId="1" xfId="9" applyFont="1" applyFill="1" applyBorder="1" applyAlignment="1">
      <alignment horizontal="left" vertical="center" wrapText="1"/>
    </xf>
    <xf numFmtId="0" fontId="42" fillId="0" borderId="0" xfId="16" applyFont="1"/>
    <xf numFmtId="0" fontId="43" fillId="0" borderId="0" xfId="16" applyFont="1"/>
    <xf numFmtId="0" fontId="2" fillId="0" borderId="0" xfId="16"/>
    <xf numFmtId="0" fontId="2" fillId="0" borderId="0" xfId="16" applyFill="1"/>
    <xf numFmtId="165" fontId="2" fillId="0" borderId="0" xfId="16" applyNumberFormat="1"/>
    <xf numFmtId="0" fontId="38" fillId="8" borderId="1" xfId="16" applyFont="1" applyFill="1" applyBorder="1" applyAlignment="1">
      <alignment horizontal="center" vertical="center"/>
    </xf>
    <xf numFmtId="0" fontId="38" fillId="8" borderId="1" xfId="16" applyFont="1" applyFill="1" applyBorder="1" applyAlignment="1">
      <alignment horizontal="center" vertical="center" wrapText="1"/>
    </xf>
    <xf numFmtId="0" fontId="44" fillId="0" borderId="0" xfId="12" applyFont="1" applyAlignment="1">
      <alignment vertical="center"/>
    </xf>
    <xf numFmtId="0" fontId="14" fillId="8" borderId="1" xfId="2" applyFont="1" applyFill="1" applyBorder="1" applyAlignment="1">
      <alignment horizontal="center" vertical="center" wrapText="1"/>
    </xf>
    <xf numFmtId="3" fontId="45" fillId="6" borderId="1" xfId="2" applyNumberFormat="1" applyFont="1" applyFill="1" applyBorder="1" applyAlignment="1">
      <alignment horizontal="right" vertical="center" wrapText="1"/>
    </xf>
    <xf numFmtId="167" fontId="15" fillId="4" borderId="0" xfId="1" applyNumberFormat="1" applyFill="1"/>
    <xf numFmtId="3" fontId="45" fillId="5" borderId="1" xfId="2" applyNumberFormat="1" applyFont="1" applyFill="1" applyBorder="1" applyAlignment="1">
      <alignment horizontal="right" vertical="center" wrapText="1"/>
    </xf>
    <xf numFmtId="164" fontId="2" fillId="0" borderId="0" xfId="16" applyNumberFormat="1"/>
    <xf numFmtId="165" fontId="4" fillId="0" borderId="0" xfId="12" applyNumberFormat="1"/>
    <xf numFmtId="0" fontId="8" fillId="2" borderId="1" xfId="2" quotePrefix="1" applyFont="1" applyFill="1" applyBorder="1" applyAlignment="1">
      <alignment horizontal="center" vertical="center"/>
    </xf>
    <xf numFmtId="0" fontId="24" fillId="5" borderId="2" xfId="2" applyFont="1" applyFill="1" applyBorder="1" applyAlignment="1">
      <alignment horizontal="left" vertical="center" wrapText="1"/>
    </xf>
    <xf numFmtId="0" fontId="24" fillId="5" borderId="3" xfId="2" applyFont="1" applyFill="1" applyBorder="1" applyAlignment="1">
      <alignment horizontal="left" vertical="center" wrapText="1"/>
    </xf>
    <xf numFmtId="0" fontId="24" fillId="6" borderId="2" xfId="2" applyFont="1" applyFill="1" applyBorder="1" applyAlignment="1">
      <alignment horizontal="left" vertical="center" wrapText="1"/>
    </xf>
    <xf numFmtId="0" fontId="24" fillId="6" borderId="3" xfId="2" applyFont="1" applyFill="1" applyBorder="1" applyAlignment="1">
      <alignment horizontal="left" vertical="center" wrapText="1"/>
    </xf>
    <xf numFmtId="0" fontId="24" fillId="6" borderId="8" xfId="2" applyFont="1" applyFill="1" applyBorder="1" applyAlignment="1">
      <alignment horizontal="left" vertical="center" wrapText="1"/>
    </xf>
    <xf numFmtId="0" fontId="24" fillId="7" borderId="2" xfId="2" applyFont="1" applyFill="1" applyBorder="1" applyAlignment="1">
      <alignment horizontal="left" vertical="center" wrapText="1"/>
    </xf>
    <xf numFmtId="0" fontId="24" fillId="7" borderId="3" xfId="2" applyFont="1" applyFill="1" applyBorder="1" applyAlignment="1">
      <alignment horizontal="left" vertical="center" wrapText="1"/>
    </xf>
    <xf numFmtId="0" fontId="24" fillId="7" borderId="8" xfId="2" applyFont="1" applyFill="1" applyBorder="1" applyAlignment="1">
      <alignment horizontal="left" vertical="center" wrapText="1"/>
    </xf>
    <xf numFmtId="0" fontId="10" fillId="0" borderId="0" xfId="9" applyFont="1" applyAlignment="1">
      <alignment horizontal="right" vertical="top" wrapText="1"/>
    </xf>
    <xf numFmtId="0" fontId="31" fillId="0" borderId="0" xfId="9" applyFont="1" applyAlignment="1"/>
    <xf numFmtId="0" fontId="24" fillId="0" borderId="0" xfId="9" applyFont="1" applyAlignment="1">
      <alignment horizontal="left" vertical="center" wrapText="1"/>
    </xf>
    <xf numFmtId="0" fontId="32" fillId="0" borderId="0" xfId="9" applyFont="1" applyAlignment="1">
      <alignment horizontal="left" vertical="center" wrapText="1"/>
    </xf>
    <xf numFmtId="0" fontId="30" fillId="0" borderId="0" xfId="9" applyAlignment="1">
      <alignment horizontal="left" vertical="center" wrapText="1"/>
    </xf>
    <xf numFmtId="0" fontId="11" fillId="0" borderId="14" xfId="9" applyFont="1" applyBorder="1" applyAlignment="1">
      <alignment horizontal="right"/>
    </xf>
    <xf numFmtId="0" fontId="11" fillId="0" borderId="0" xfId="9" applyFont="1" applyBorder="1" applyAlignment="1">
      <alignment horizontal="right"/>
    </xf>
    <xf numFmtId="0" fontId="30" fillId="0" borderId="0" xfId="9" applyAlignment="1">
      <alignment horizontal="right"/>
    </xf>
    <xf numFmtId="0" fontId="35" fillId="0" borderId="0" xfId="9" applyFont="1" applyBorder="1" applyAlignment="1">
      <alignment horizontal="left"/>
    </xf>
    <xf numFmtId="0" fontId="31" fillId="0" borderId="0" xfId="9" applyFont="1" applyAlignment="1">
      <alignment horizontal="left"/>
    </xf>
    <xf numFmtId="0" fontId="20" fillId="3" borderId="1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36" fillId="0" borderId="0" xfId="12" applyFont="1" applyAlignment="1">
      <alignment vertical="center" wrapText="1"/>
    </xf>
    <xf numFmtId="0" fontId="0" fillId="0" borderId="0" xfId="0" applyAlignment="1">
      <alignment vertical="center" wrapText="1"/>
    </xf>
    <xf numFmtId="0" fontId="46" fillId="0" borderId="0" xfId="12" applyFont="1"/>
    <xf numFmtId="0" fontId="47" fillId="4" borderId="1" xfId="16" applyFont="1" applyFill="1" applyBorder="1" applyAlignment="1">
      <alignment horizontal="right" vertical="center"/>
    </xf>
    <xf numFmtId="3" fontId="47" fillId="4" borderId="1" xfId="16" applyNumberFormat="1" applyFont="1" applyFill="1" applyBorder="1" applyAlignment="1">
      <alignment horizontal="right" vertical="center"/>
    </xf>
    <xf numFmtId="3" fontId="21" fillId="4" borderId="1" xfId="16" applyNumberFormat="1" applyFont="1" applyFill="1" applyBorder="1" applyAlignment="1">
      <alignment horizontal="right" vertical="center"/>
    </xf>
    <xf numFmtId="0" fontId="48" fillId="5" borderId="1" xfId="16" applyFont="1" applyFill="1" applyBorder="1" applyAlignment="1">
      <alignment horizontal="right" vertical="center"/>
    </xf>
    <xf numFmtId="3" fontId="48" fillId="5" borderId="1" xfId="16" applyNumberFormat="1" applyFont="1" applyFill="1" applyBorder="1" applyAlignment="1">
      <alignment horizontal="right" vertical="center"/>
    </xf>
    <xf numFmtId="3" fontId="45" fillId="5" borderId="1" xfId="16" applyNumberFormat="1" applyFont="1" applyFill="1" applyBorder="1" applyAlignment="1">
      <alignment horizontal="right" vertical="center"/>
    </xf>
    <xf numFmtId="0" fontId="49" fillId="4" borderId="1" xfId="16" applyFont="1" applyFill="1" applyBorder="1" applyAlignment="1">
      <alignment vertical="center" wrapText="1"/>
    </xf>
    <xf numFmtId="0" fontId="50" fillId="5" borderId="1" xfId="16" applyFont="1" applyFill="1" applyBorder="1" applyAlignment="1">
      <alignment vertical="center" wrapText="1"/>
    </xf>
  </cellXfs>
  <cellStyles count="18">
    <cellStyle name="Hiperveza 2" xfId="6"/>
    <cellStyle name="Normal 2" xfId="4"/>
    <cellStyle name="Normal 3" xfId="3"/>
    <cellStyle name="Normalno" xfId="0" builtinId="0"/>
    <cellStyle name="Normalno 10" xfId="12"/>
    <cellStyle name="Normalno 11" xfId="14"/>
    <cellStyle name="Normalno 12" xfId="16"/>
    <cellStyle name="Normalno 13" xfId="17"/>
    <cellStyle name="Normalno 2" xfId="1"/>
    <cellStyle name="Normalno 2 3" xfId="13"/>
    <cellStyle name="Normalno 2 3 2" xfId="15"/>
    <cellStyle name="Normalno 3" xfId="2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9001197425293E-2"/>
          <c:y val="7.6143564274085682E-2"/>
          <c:w val="0.9276109988025746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4.4593082852075264E-3"/>
                  <c:y val="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728721901383509E-3"/>
                  <c:y val="-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377924855622579E-2"/>
                  <c:y val="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28721901383509E-3"/>
                  <c:y val="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9186165704150527E-3"/>
                  <c:y val="-0.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4593082852075153E-2"/>
                  <c:y val="8.8888888888888889E-3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41424.228000000003</c:v>
                </c:pt>
                <c:pt idx="1">
                  <c:v>51088.856</c:v>
                </c:pt>
                <c:pt idx="2">
                  <c:v>42043.525000000001</c:v>
                </c:pt>
                <c:pt idx="3">
                  <c:v>59238.783000000003</c:v>
                </c:pt>
                <c:pt idx="4">
                  <c:v>78285.762000000002</c:v>
                </c:pt>
                <c:pt idx="5">
                  <c:v>47501.120000000003</c:v>
                </c:pt>
                <c:pt idx="6">
                  <c:v>45237.495000000003</c:v>
                </c:pt>
                <c:pt idx="7">
                  <c:v>56920.487999999998</c:v>
                </c:pt>
                <c:pt idx="8">
                  <c:v>80686.790999999997</c:v>
                </c:pt>
                <c:pt idx="9">
                  <c:v>74148.637000000002</c:v>
                </c:pt>
                <c:pt idx="10">
                  <c:v>-28386.614000000001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11584"/>
        <c:axId val="121518272"/>
      </c:lineChart>
      <c:catAx>
        <c:axId val="163011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1518272"/>
        <c:crosses val="autoZero"/>
        <c:auto val="1"/>
        <c:lblAlgn val="ctr"/>
        <c:lblOffset val="100"/>
        <c:noMultiLvlLbl val="0"/>
      </c:catAx>
      <c:valAx>
        <c:axId val="1215182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301158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1</xdr:col>
      <xdr:colOff>667511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73025</xdr:rowOff>
    </xdr:from>
    <xdr:ext cx="11525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025"/>
          <a:ext cx="1152525" cy="333375"/>
        </a:xfrm>
        <a:prstGeom prst="rect">
          <a:avLst/>
        </a:prstGeom>
      </xdr:spPr>
    </xdr:pic>
    <xdr:clientData/>
  </xdr:oneCellAnchor>
  <xdr:twoCellAnchor>
    <xdr:from>
      <xdr:col>0</xdr:col>
      <xdr:colOff>495300</xdr:colOff>
      <xdr:row>7</xdr:row>
      <xdr:rowOff>104776</xdr:rowOff>
    </xdr:from>
    <xdr:to>
      <xdr:col>16</xdr:col>
      <xdr:colOff>209551</xdr:colOff>
      <xdr:row>22</xdr:row>
      <xdr:rowOff>104776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13"/>
  <sheetViews>
    <sheetView workbookViewId="0">
      <selection activeCell="B15" sqref="B15"/>
    </sheetView>
  </sheetViews>
  <sheetFormatPr defaultRowHeight="15" x14ac:dyDescent="0.25"/>
  <cols>
    <col min="1" max="1" width="41.28515625" style="66" customWidth="1"/>
    <col min="2" max="2" width="10.42578125" style="66" customWidth="1"/>
    <col min="3" max="3" width="11.7109375" style="66" customWidth="1"/>
    <col min="4" max="5" width="10.5703125" style="66" bestFit="1" customWidth="1"/>
    <col min="6" max="6" width="11.85546875" style="66" customWidth="1"/>
    <col min="7" max="7" width="10.28515625" style="66" customWidth="1"/>
    <col min="8" max="256" width="9.140625" style="66"/>
    <col min="257" max="257" width="36.28515625" style="66" customWidth="1"/>
    <col min="258" max="258" width="10.42578125" style="66" customWidth="1"/>
    <col min="259" max="259" width="11.7109375" style="66" customWidth="1"/>
    <col min="260" max="261" width="9.140625" style="66"/>
    <col min="262" max="262" width="11.85546875" style="66" customWidth="1"/>
    <col min="263" max="512" width="9.140625" style="66"/>
    <col min="513" max="513" width="36.28515625" style="66" customWidth="1"/>
    <col min="514" max="514" width="10.42578125" style="66" customWidth="1"/>
    <col min="515" max="515" width="11.7109375" style="66" customWidth="1"/>
    <col min="516" max="517" width="9.140625" style="66"/>
    <col min="518" max="518" width="11.85546875" style="66" customWidth="1"/>
    <col min="519" max="768" width="9.140625" style="66"/>
    <col min="769" max="769" width="36.28515625" style="66" customWidth="1"/>
    <col min="770" max="770" width="10.42578125" style="66" customWidth="1"/>
    <col min="771" max="771" width="11.7109375" style="66" customWidth="1"/>
    <col min="772" max="773" width="9.140625" style="66"/>
    <col min="774" max="774" width="11.85546875" style="66" customWidth="1"/>
    <col min="775" max="1024" width="9.140625" style="66"/>
    <col min="1025" max="1025" width="36.28515625" style="66" customWidth="1"/>
    <col min="1026" max="1026" width="10.42578125" style="66" customWidth="1"/>
    <col min="1027" max="1027" width="11.7109375" style="66" customWidth="1"/>
    <col min="1028" max="1029" width="9.140625" style="66"/>
    <col min="1030" max="1030" width="11.85546875" style="66" customWidth="1"/>
    <col min="1031" max="1280" width="9.140625" style="66"/>
    <col min="1281" max="1281" width="36.28515625" style="66" customWidth="1"/>
    <col min="1282" max="1282" width="10.42578125" style="66" customWidth="1"/>
    <col min="1283" max="1283" width="11.7109375" style="66" customWidth="1"/>
    <col min="1284" max="1285" width="9.140625" style="66"/>
    <col min="1286" max="1286" width="11.85546875" style="66" customWidth="1"/>
    <col min="1287" max="1536" width="9.140625" style="66"/>
    <col min="1537" max="1537" width="36.28515625" style="66" customWidth="1"/>
    <col min="1538" max="1538" width="10.42578125" style="66" customWidth="1"/>
    <col min="1539" max="1539" width="11.7109375" style="66" customWidth="1"/>
    <col min="1540" max="1541" width="9.140625" style="66"/>
    <col min="1542" max="1542" width="11.85546875" style="66" customWidth="1"/>
    <col min="1543" max="1792" width="9.140625" style="66"/>
    <col min="1793" max="1793" width="36.28515625" style="66" customWidth="1"/>
    <col min="1794" max="1794" width="10.42578125" style="66" customWidth="1"/>
    <col min="1795" max="1795" width="11.7109375" style="66" customWidth="1"/>
    <col min="1796" max="1797" width="9.140625" style="66"/>
    <col min="1798" max="1798" width="11.85546875" style="66" customWidth="1"/>
    <col min="1799" max="2048" width="9.140625" style="66"/>
    <col min="2049" max="2049" width="36.28515625" style="66" customWidth="1"/>
    <col min="2050" max="2050" width="10.42578125" style="66" customWidth="1"/>
    <col min="2051" max="2051" width="11.7109375" style="66" customWidth="1"/>
    <col min="2052" max="2053" width="9.140625" style="66"/>
    <col min="2054" max="2054" width="11.85546875" style="66" customWidth="1"/>
    <col min="2055" max="2304" width="9.140625" style="66"/>
    <col min="2305" max="2305" width="36.28515625" style="66" customWidth="1"/>
    <col min="2306" max="2306" width="10.42578125" style="66" customWidth="1"/>
    <col min="2307" max="2307" width="11.7109375" style="66" customWidth="1"/>
    <col min="2308" max="2309" width="9.140625" style="66"/>
    <col min="2310" max="2310" width="11.85546875" style="66" customWidth="1"/>
    <col min="2311" max="2560" width="9.140625" style="66"/>
    <col min="2561" max="2561" width="36.28515625" style="66" customWidth="1"/>
    <col min="2562" max="2562" width="10.42578125" style="66" customWidth="1"/>
    <col min="2563" max="2563" width="11.7109375" style="66" customWidth="1"/>
    <col min="2564" max="2565" width="9.140625" style="66"/>
    <col min="2566" max="2566" width="11.85546875" style="66" customWidth="1"/>
    <col min="2567" max="2816" width="9.140625" style="66"/>
    <col min="2817" max="2817" width="36.28515625" style="66" customWidth="1"/>
    <col min="2818" max="2818" width="10.42578125" style="66" customWidth="1"/>
    <col min="2819" max="2819" width="11.7109375" style="66" customWidth="1"/>
    <col min="2820" max="2821" width="9.140625" style="66"/>
    <col min="2822" max="2822" width="11.85546875" style="66" customWidth="1"/>
    <col min="2823" max="3072" width="9.140625" style="66"/>
    <col min="3073" max="3073" width="36.28515625" style="66" customWidth="1"/>
    <col min="3074" max="3074" width="10.42578125" style="66" customWidth="1"/>
    <col min="3075" max="3075" width="11.7109375" style="66" customWidth="1"/>
    <col min="3076" max="3077" width="9.140625" style="66"/>
    <col min="3078" max="3078" width="11.85546875" style="66" customWidth="1"/>
    <col min="3079" max="3328" width="9.140625" style="66"/>
    <col min="3329" max="3329" width="36.28515625" style="66" customWidth="1"/>
    <col min="3330" max="3330" width="10.42578125" style="66" customWidth="1"/>
    <col min="3331" max="3331" width="11.7109375" style="66" customWidth="1"/>
    <col min="3332" max="3333" width="9.140625" style="66"/>
    <col min="3334" max="3334" width="11.85546875" style="66" customWidth="1"/>
    <col min="3335" max="3584" width="9.140625" style="66"/>
    <col min="3585" max="3585" width="36.28515625" style="66" customWidth="1"/>
    <col min="3586" max="3586" width="10.42578125" style="66" customWidth="1"/>
    <col min="3587" max="3587" width="11.7109375" style="66" customWidth="1"/>
    <col min="3588" max="3589" width="9.140625" style="66"/>
    <col min="3590" max="3590" width="11.85546875" style="66" customWidth="1"/>
    <col min="3591" max="3840" width="9.140625" style="66"/>
    <col min="3841" max="3841" width="36.28515625" style="66" customWidth="1"/>
    <col min="3842" max="3842" width="10.42578125" style="66" customWidth="1"/>
    <col min="3843" max="3843" width="11.7109375" style="66" customWidth="1"/>
    <col min="3844" max="3845" width="9.140625" style="66"/>
    <col min="3846" max="3846" width="11.85546875" style="66" customWidth="1"/>
    <col min="3847" max="4096" width="9.140625" style="66"/>
    <col min="4097" max="4097" width="36.28515625" style="66" customWidth="1"/>
    <col min="4098" max="4098" width="10.42578125" style="66" customWidth="1"/>
    <col min="4099" max="4099" width="11.7109375" style="66" customWidth="1"/>
    <col min="4100" max="4101" width="9.140625" style="66"/>
    <col min="4102" max="4102" width="11.85546875" style="66" customWidth="1"/>
    <col min="4103" max="4352" width="9.140625" style="66"/>
    <col min="4353" max="4353" width="36.28515625" style="66" customWidth="1"/>
    <col min="4354" max="4354" width="10.42578125" style="66" customWidth="1"/>
    <col min="4355" max="4355" width="11.7109375" style="66" customWidth="1"/>
    <col min="4356" max="4357" width="9.140625" style="66"/>
    <col min="4358" max="4358" width="11.85546875" style="66" customWidth="1"/>
    <col min="4359" max="4608" width="9.140625" style="66"/>
    <col min="4609" max="4609" width="36.28515625" style="66" customWidth="1"/>
    <col min="4610" max="4610" width="10.42578125" style="66" customWidth="1"/>
    <col min="4611" max="4611" width="11.7109375" style="66" customWidth="1"/>
    <col min="4612" max="4613" width="9.140625" style="66"/>
    <col min="4614" max="4614" width="11.85546875" style="66" customWidth="1"/>
    <col min="4615" max="4864" width="9.140625" style="66"/>
    <col min="4865" max="4865" width="36.28515625" style="66" customWidth="1"/>
    <col min="4866" max="4866" width="10.42578125" style="66" customWidth="1"/>
    <col min="4867" max="4867" width="11.7109375" style="66" customWidth="1"/>
    <col min="4868" max="4869" width="9.140625" style="66"/>
    <col min="4870" max="4870" width="11.85546875" style="66" customWidth="1"/>
    <col min="4871" max="5120" width="9.140625" style="66"/>
    <col min="5121" max="5121" width="36.28515625" style="66" customWidth="1"/>
    <col min="5122" max="5122" width="10.42578125" style="66" customWidth="1"/>
    <col min="5123" max="5123" width="11.7109375" style="66" customWidth="1"/>
    <col min="5124" max="5125" width="9.140625" style="66"/>
    <col min="5126" max="5126" width="11.85546875" style="66" customWidth="1"/>
    <col min="5127" max="5376" width="9.140625" style="66"/>
    <col min="5377" max="5377" width="36.28515625" style="66" customWidth="1"/>
    <col min="5378" max="5378" width="10.42578125" style="66" customWidth="1"/>
    <col min="5379" max="5379" width="11.7109375" style="66" customWidth="1"/>
    <col min="5380" max="5381" width="9.140625" style="66"/>
    <col min="5382" max="5382" width="11.85546875" style="66" customWidth="1"/>
    <col min="5383" max="5632" width="9.140625" style="66"/>
    <col min="5633" max="5633" width="36.28515625" style="66" customWidth="1"/>
    <col min="5634" max="5634" width="10.42578125" style="66" customWidth="1"/>
    <col min="5635" max="5635" width="11.7109375" style="66" customWidth="1"/>
    <col min="5636" max="5637" width="9.140625" style="66"/>
    <col min="5638" max="5638" width="11.85546875" style="66" customWidth="1"/>
    <col min="5639" max="5888" width="9.140625" style="66"/>
    <col min="5889" max="5889" width="36.28515625" style="66" customWidth="1"/>
    <col min="5890" max="5890" width="10.42578125" style="66" customWidth="1"/>
    <col min="5891" max="5891" width="11.7109375" style="66" customWidth="1"/>
    <col min="5892" max="5893" width="9.140625" style="66"/>
    <col min="5894" max="5894" width="11.85546875" style="66" customWidth="1"/>
    <col min="5895" max="6144" width="9.140625" style="66"/>
    <col min="6145" max="6145" width="36.28515625" style="66" customWidth="1"/>
    <col min="6146" max="6146" width="10.42578125" style="66" customWidth="1"/>
    <col min="6147" max="6147" width="11.7109375" style="66" customWidth="1"/>
    <col min="6148" max="6149" width="9.140625" style="66"/>
    <col min="6150" max="6150" width="11.85546875" style="66" customWidth="1"/>
    <col min="6151" max="6400" width="9.140625" style="66"/>
    <col min="6401" max="6401" width="36.28515625" style="66" customWidth="1"/>
    <col min="6402" max="6402" width="10.42578125" style="66" customWidth="1"/>
    <col min="6403" max="6403" width="11.7109375" style="66" customWidth="1"/>
    <col min="6404" max="6405" width="9.140625" style="66"/>
    <col min="6406" max="6406" width="11.85546875" style="66" customWidth="1"/>
    <col min="6407" max="6656" width="9.140625" style="66"/>
    <col min="6657" max="6657" width="36.28515625" style="66" customWidth="1"/>
    <col min="6658" max="6658" width="10.42578125" style="66" customWidth="1"/>
    <col min="6659" max="6659" width="11.7109375" style="66" customWidth="1"/>
    <col min="6660" max="6661" width="9.140625" style="66"/>
    <col min="6662" max="6662" width="11.85546875" style="66" customWidth="1"/>
    <col min="6663" max="6912" width="9.140625" style="66"/>
    <col min="6913" max="6913" width="36.28515625" style="66" customWidth="1"/>
    <col min="6914" max="6914" width="10.42578125" style="66" customWidth="1"/>
    <col min="6915" max="6915" width="11.7109375" style="66" customWidth="1"/>
    <col min="6916" max="6917" width="9.140625" style="66"/>
    <col min="6918" max="6918" width="11.85546875" style="66" customWidth="1"/>
    <col min="6919" max="7168" width="9.140625" style="66"/>
    <col min="7169" max="7169" width="36.28515625" style="66" customWidth="1"/>
    <col min="7170" max="7170" width="10.42578125" style="66" customWidth="1"/>
    <col min="7171" max="7171" width="11.7109375" style="66" customWidth="1"/>
    <col min="7172" max="7173" width="9.140625" style="66"/>
    <col min="7174" max="7174" width="11.85546875" style="66" customWidth="1"/>
    <col min="7175" max="7424" width="9.140625" style="66"/>
    <col min="7425" max="7425" width="36.28515625" style="66" customWidth="1"/>
    <col min="7426" max="7426" width="10.42578125" style="66" customWidth="1"/>
    <col min="7427" max="7427" width="11.7109375" style="66" customWidth="1"/>
    <col min="7428" max="7429" width="9.140625" style="66"/>
    <col min="7430" max="7430" width="11.85546875" style="66" customWidth="1"/>
    <col min="7431" max="7680" width="9.140625" style="66"/>
    <col min="7681" max="7681" width="36.28515625" style="66" customWidth="1"/>
    <col min="7682" max="7682" width="10.42578125" style="66" customWidth="1"/>
    <col min="7683" max="7683" width="11.7109375" style="66" customWidth="1"/>
    <col min="7684" max="7685" width="9.140625" style="66"/>
    <col min="7686" max="7686" width="11.85546875" style="66" customWidth="1"/>
    <col min="7687" max="7936" width="9.140625" style="66"/>
    <col min="7937" max="7937" width="36.28515625" style="66" customWidth="1"/>
    <col min="7938" max="7938" width="10.42578125" style="66" customWidth="1"/>
    <col min="7939" max="7939" width="11.7109375" style="66" customWidth="1"/>
    <col min="7940" max="7941" width="9.140625" style="66"/>
    <col min="7942" max="7942" width="11.85546875" style="66" customWidth="1"/>
    <col min="7943" max="8192" width="9.140625" style="66"/>
    <col min="8193" max="8193" width="36.28515625" style="66" customWidth="1"/>
    <col min="8194" max="8194" width="10.42578125" style="66" customWidth="1"/>
    <col min="8195" max="8195" width="11.7109375" style="66" customWidth="1"/>
    <col min="8196" max="8197" width="9.140625" style="66"/>
    <col min="8198" max="8198" width="11.85546875" style="66" customWidth="1"/>
    <col min="8199" max="8448" width="9.140625" style="66"/>
    <col min="8449" max="8449" width="36.28515625" style="66" customWidth="1"/>
    <col min="8450" max="8450" width="10.42578125" style="66" customWidth="1"/>
    <col min="8451" max="8451" width="11.7109375" style="66" customWidth="1"/>
    <col min="8452" max="8453" width="9.140625" style="66"/>
    <col min="8454" max="8454" width="11.85546875" style="66" customWidth="1"/>
    <col min="8455" max="8704" width="9.140625" style="66"/>
    <col min="8705" max="8705" width="36.28515625" style="66" customWidth="1"/>
    <col min="8706" max="8706" width="10.42578125" style="66" customWidth="1"/>
    <col min="8707" max="8707" width="11.7109375" style="66" customWidth="1"/>
    <col min="8708" max="8709" width="9.140625" style="66"/>
    <col min="8710" max="8710" width="11.85546875" style="66" customWidth="1"/>
    <col min="8711" max="8960" width="9.140625" style="66"/>
    <col min="8961" max="8961" width="36.28515625" style="66" customWidth="1"/>
    <col min="8962" max="8962" width="10.42578125" style="66" customWidth="1"/>
    <col min="8963" max="8963" width="11.7109375" style="66" customWidth="1"/>
    <col min="8964" max="8965" width="9.140625" style="66"/>
    <col min="8966" max="8966" width="11.85546875" style="66" customWidth="1"/>
    <col min="8967" max="9216" width="9.140625" style="66"/>
    <col min="9217" max="9217" width="36.28515625" style="66" customWidth="1"/>
    <col min="9218" max="9218" width="10.42578125" style="66" customWidth="1"/>
    <col min="9219" max="9219" width="11.7109375" style="66" customWidth="1"/>
    <col min="9220" max="9221" width="9.140625" style="66"/>
    <col min="9222" max="9222" width="11.85546875" style="66" customWidth="1"/>
    <col min="9223" max="9472" width="9.140625" style="66"/>
    <col min="9473" max="9473" width="36.28515625" style="66" customWidth="1"/>
    <col min="9474" max="9474" width="10.42578125" style="66" customWidth="1"/>
    <col min="9475" max="9475" width="11.7109375" style="66" customWidth="1"/>
    <col min="9476" max="9477" width="9.140625" style="66"/>
    <col min="9478" max="9478" width="11.85546875" style="66" customWidth="1"/>
    <col min="9479" max="9728" width="9.140625" style="66"/>
    <col min="9729" max="9729" width="36.28515625" style="66" customWidth="1"/>
    <col min="9730" max="9730" width="10.42578125" style="66" customWidth="1"/>
    <col min="9731" max="9731" width="11.7109375" style="66" customWidth="1"/>
    <col min="9732" max="9733" width="9.140625" style="66"/>
    <col min="9734" max="9734" width="11.85546875" style="66" customWidth="1"/>
    <col min="9735" max="9984" width="9.140625" style="66"/>
    <col min="9985" max="9985" width="36.28515625" style="66" customWidth="1"/>
    <col min="9986" max="9986" width="10.42578125" style="66" customWidth="1"/>
    <col min="9987" max="9987" width="11.7109375" style="66" customWidth="1"/>
    <col min="9988" max="9989" width="9.140625" style="66"/>
    <col min="9990" max="9990" width="11.85546875" style="66" customWidth="1"/>
    <col min="9991" max="10240" width="9.140625" style="66"/>
    <col min="10241" max="10241" width="36.28515625" style="66" customWidth="1"/>
    <col min="10242" max="10242" width="10.42578125" style="66" customWidth="1"/>
    <col min="10243" max="10243" width="11.7109375" style="66" customWidth="1"/>
    <col min="10244" max="10245" width="9.140625" style="66"/>
    <col min="10246" max="10246" width="11.85546875" style="66" customWidth="1"/>
    <col min="10247" max="10496" width="9.140625" style="66"/>
    <col min="10497" max="10497" width="36.28515625" style="66" customWidth="1"/>
    <col min="10498" max="10498" width="10.42578125" style="66" customWidth="1"/>
    <col min="10499" max="10499" width="11.7109375" style="66" customWidth="1"/>
    <col min="10500" max="10501" width="9.140625" style="66"/>
    <col min="10502" max="10502" width="11.85546875" style="66" customWidth="1"/>
    <col min="10503" max="10752" width="9.140625" style="66"/>
    <col min="10753" max="10753" width="36.28515625" style="66" customWidth="1"/>
    <col min="10754" max="10754" width="10.42578125" style="66" customWidth="1"/>
    <col min="10755" max="10755" width="11.7109375" style="66" customWidth="1"/>
    <col min="10756" max="10757" width="9.140625" style="66"/>
    <col min="10758" max="10758" width="11.85546875" style="66" customWidth="1"/>
    <col min="10759" max="11008" width="9.140625" style="66"/>
    <col min="11009" max="11009" width="36.28515625" style="66" customWidth="1"/>
    <col min="11010" max="11010" width="10.42578125" style="66" customWidth="1"/>
    <col min="11011" max="11011" width="11.7109375" style="66" customWidth="1"/>
    <col min="11012" max="11013" width="9.140625" style="66"/>
    <col min="11014" max="11014" width="11.85546875" style="66" customWidth="1"/>
    <col min="11015" max="11264" width="9.140625" style="66"/>
    <col min="11265" max="11265" width="36.28515625" style="66" customWidth="1"/>
    <col min="11266" max="11266" width="10.42578125" style="66" customWidth="1"/>
    <col min="11267" max="11267" width="11.7109375" style="66" customWidth="1"/>
    <col min="11268" max="11269" width="9.140625" style="66"/>
    <col min="11270" max="11270" width="11.85546875" style="66" customWidth="1"/>
    <col min="11271" max="11520" width="9.140625" style="66"/>
    <col min="11521" max="11521" width="36.28515625" style="66" customWidth="1"/>
    <col min="11522" max="11522" width="10.42578125" style="66" customWidth="1"/>
    <col min="11523" max="11523" width="11.7109375" style="66" customWidth="1"/>
    <col min="11524" max="11525" width="9.140625" style="66"/>
    <col min="11526" max="11526" width="11.85546875" style="66" customWidth="1"/>
    <col min="11527" max="11776" width="9.140625" style="66"/>
    <col min="11777" max="11777" width="36.28515625" style="66" customWidth="1"/>
    <col min="11778" max="11778" width="10.42578125" style="66" customWidth="1"/>
    <col min="11779" max="11779" width="11.7109375" style="66" customWidth="1"/>
    <col min="11780" max="11781" width="9.140625" style="66"/>
    <col min="11782" max="11782" width="11.85546875" style="66" customWidth="1"/>
    <col min="11783" max="12032" width="9.140625" style="66"/>
    <col min="12033" max="12033" width="36.28515625" style="66" customWidth="1"/>
    <col min="12034" max="12034" width="10.42578125" style="66" customWidth="1"/>
    <col min="12035" max="12035" width="11.7109375" style="66" customWidth="1"/>
    <col min="12036" max="12037" width="9.140625" style="66"/>
    <col min="12038" max="12038" width="11.85546875" style="66" customWidth="1"/>
    <col min="12039" max="12288" width="9.140625" style="66"/>
    <col min="12289" max="12289" width="36.28515625" style="66" customWidth="1"/>
    <col min="12290" max="12290" width="10.42578125" style="66" customWidth="1"/>
    <col min="12291" max="12291" width="11.7109375" style="66" customWidth="1"/>
    <col min="12292" max="12293" width="9.140625" style="66"/>
    <col min="12294" max="12294" width="11.85546875" style="66" customWidth="1"/>
    <col min="12295" max="12544" width="9.140625" style="66"/>
    <col min="12545" max="12545" width="36.28515625" style="66" customWidth="1"/>
    <col min="12546" max="12546" width="10.42578125" style="66" customWidth="1"/>
    <col min="12547" max="12547" width="11.7109375" style="66" customWidth="1"/>
    <col min="12548" max="12549" width="9.140625" style="66"/>
    <col min="12550" max="12550" width="11.85546875" style="66" customWidth="1"/>
    <col min="12551" max="12800" width="9.140625" style="66"/>
    <col min="12801" max="12801" width="36.28515625" style="66" customWidth="1"/>
    <col min="12802" max="12802" width="10.42578125" style="66" customWidth="1"/>
    <col min="12803" max="12803" width="11.7109375" style="66" customWidth="1"/>
    <col min="12804" max="12805" width="9.140625" style="66"/>
    <col min="12806" max="12806" width="11.85546875" style="66" customWidth="1"/>
    <col min="12807" max="13056" width="9.140625" style="66"/>
    <col min="13057" max="13057" width="36.28515625" style="66" customWidth="1"/>
    <col min="13058" max="13058" width="10.42578125" style="66" customWidth="1"/>
    <col min="13059" max="13059" width="11.7109375" style="66" customWidth="1"/>
    <col min="13060" max="13061" width="9.140625" style="66"/>
    <col min="13062" max="13062" width="11.85546875" style="66" customWidth="1"/>
    <col min="13063" max="13312" width="9.140625" style="66"/>
    <col min="13313" max="13313" width="36.28515625" style="66" customWidth="1"/>
    <col min="13314" max="13314" width="10.42578125" style="66" customWidth="1"/>
    <col min="13315" max="13315" width="11.7109375" style="66" customWidth="1"/>
    <col min="13316" max="13317" width="9.140625" style="66"/>
    <col min="13318" max="13318" width="11.85546875" style="66" customWidth="1"/>
    <col min="13319" max="13568" width="9.140625" style="66"/>
    <col min="13569" max="13569" width="36.28515625" style="66" customWidth="1"/>
    <col min="13570" max="13570" width="10.42578125" style="66" customWidth="1"/>
    <col min="13571" max="13571" width="11.7109375" style="66" customWidth="1"/>
    <col min="13572" max="13573" width="9.140625" style="66"/>
    <col min="13574" max="13574" width="11.85546875" style="66" customWidth="1"/>
    <col min="13575" max="13824" width="9.140625" style="66"/>
    <col min="13825" max="13825" width="36.28515625" style="66" customWidth="1"/>
    <col min="13826" max="13826" width="10.42578125" style="66" customWidth="1"/>
    <col min="13827" max="13827" width="11.7109375" style="66" customWidth="1"/>
    <col min="13828" max="13829" width="9.140625" style="66"/>
    <col min="13830" max="13830" width="11.85546875" style="66" customWidth="1"/>
    <col min="13831" max="14080" width="9.140625" style="66"/>
    <col min="14081" max="14081" width="36.28515625" style="66" customWidth="1"/>
    <col min="14082" max="14082" width="10.42578125" style="66" customWidth="1"/>
    <col min="14083" max="14083" width="11.7109375" style="66" customWidth="1"/>
    <col min="14084" max="14085" width="9.140625" style="66"/>
    <col min="14086" max="14086" width="11.85546875" style="66" customWidth="1"/>
    <col min="14087" max="14336" width="9.140625" style="66"/>
    <col min="14337" max="14337" width="36.28515625" style="66" customWidth="1"/>
    <col min="14338" max="14338" width="10.42578125" style="66" customWidth="1"/>
    <col min="14339" max="14339" width="11.7109375" style="66" customWidth="1"/>
    <col min="14340" max="14341" width="9.140625" style="66"/>
    <col min="14342" max="14342" width="11.85546875" style="66" customWidth="1"/>
    <col min="14343" max="14592" width="9.140625" style="66"/>
    <col min="14593" max="14593" width="36.28515625" style="66" customWidth="1"/>
    <col min="14594" max="14594" width="10.42578125" style="66" customWidth="1"/>
    <col min="14595" max="14595" width="11.7109375" style="66" customWidth="1"/>
    <col min="14596" max="14597" width="9.140625" style="66"/>
    <col min="14598" max="14598" width="11.85546875" style="66" customWidth="1"/>
    <col min="14599" max="14848" width="9.140625" style="66"/>
    <col min="14849" max="14849" width="36.28515625" style="66" customWidth="1"/>
    <col min="14850" max="14850" width="10.42578125" style="66" customWidth="1"/>
    <col min="14851" max="14851" width="11.7109375" style="66" customWidth="1"/>
    <col min="14852" max="14853" width="9.140625" style="66"/>
    <col min="14854" max="14854" width="11.85546875" style="66" customWidth="1"/>
    <col min="14855" max="15104" width="9.140625" style="66"/>
    <col min="15105" max="15105" width="36.28515625" style="66" customWidth="1"/>
    <col min="15106" max="15106" width="10.42578125" style="66" customWidth="1"/>
    <col min="15107" max="15107" width="11.7109375" style="66" customWidth="1"/>
    <col min="15108" max="15109" width="9.140625" style="66"/>
    <col min="15110" max="15110" width="11.85546875" style="66" customWidth="1"/>
    <col min="15111" max="15360" width="9.140625" style="66"/>
    <col min="15361" max="15361" width="36.28515625" style="66" customWidth="1"/>
    <col min="15362" max="15362" width="10.42578125" style="66" customWidth="1"/>
    <col min="15363" max="15363" width="11.7109375" style="66" customWidth="1"/>
    <col min="15364" max="15365" width="9.140625" style="66"/>
    <col min="15366" max="15366" width="11.85546875" style="66" customWidth="1"/>
    <col min="15367" max="15616" width="9.140625" style="66"/>
    <col min="15617" max="15617" width="36.28515625" style="66" customWidth="1"/>
    <col min="15618" max="15618" width="10.42578125" style="66" customWidth="1"/>
    <col min="15619" max="15619" width="11.7109375" style="66" customWidth="1"/>
    <col min="15620" max="15621" width="9.140625" style="66"/>
    <col min="15622" max="15622" width="11.85546875" style="66" customWidth="1"/>
    <col min="15623" max="15872" width="9.140625" style="66"/>
    <col min="15873" max="15873" width="36.28515625" style="66" customWidth="1"/>
    <col min="15874" max="15874" width="10.42578125" style="66" customWidth="1"/>
    <col min="15875" max="15875" width="11.7109375" style="66" customWidth="1"/>
    <col min="15876" max="15877" width="9.140625" style="66"/>
    <col min="15878" max="15878" width="11.85546875" style="66" customWidth="1"/>
    <col min="15879" max="16128" width="9.140625" style="66"/>
    <col min="16129" max="16129" width="36.28515625" style="66" customWidth="1"/>
    <col min="16130" max="16130" width="10.42578125" style="66" customWidth="1"/>
    <col min="16131" max="16131" width="11.7109375" style="66" customWidth="1"/>
    <col min="16132" max="16133" width="9.140625" style="66"/>
    <col min="16134" max="16134" width="11.85546875" style="66" customWidth="1"/>
    <col min="16135" max="16384" width="9.140625" style="66"/>
  </cols>
  <sheetData>
    <row r="3" spans="1:26" s="64" customFormat="1" x14ac:dyDescent="0.25">
      <c r="A3" s="1" t="s">
        <v>75</v>
      </c>
      <c r="C3" s="65"/>
    </row>
    <row r="4" spans="1:26" ht="12" customHeight="1" x14ac:dyDescent="0.25"/>
    <row r="5" spans="1:26" ht="30" customHeight="1" x14ac:dyDescent="0.25">
      <c r="A5" s="69" t="s">
        <v>66</v>
      </c>
      <c r="B5" s="70" t="s">
        <v>7</v>
      </c>
      <c r="C5" s="70" t="s">
        <v>3</v>
      </c>
      <c r="D5" s="70" t="s">
        <v>67</v>
      </c>
      <c r="E5" s="70" t="s">
        <v>68</v>
      </c>
      <c r="F5" s="70" t="s">
        <v>69</v>
      </c>
      <c r="G5" s="70" t="s">
        <v>70</v>
      </c>
      <c r="H5" s="67"/>
      <c r="I5" s="67"/>
      <c r="J5" s="67"/>
      <c r="K5" s="67"/>
      <c r="L5" s="67"/>
    </row>
    <row r="6" spans="1:26" x14ac:dyDescent="0.25">
      <c r="A6" s="108" t="s">
        <v>71</v>
      </c>
      <c r="B6" s="102">
        <v>136</v>
      </c>
      <c r="C6" s="103">
        <v>11891</v>
      </c>
      <c r="D6" s="103">
        <v>1429476.554</v>
      </c>
      <c r="E6" s="103">
        <v>1444198.9380000001</v>
      </c>
      <c r="F6" s="104">
        <v>-37552.124000000003</v>
      </c>
      <c r="G6" s="103">
        <v>3945.9030919743223</v>
      </c>
      <c r="H6" s="67"/>
      <c r="J6" s="67"/>
      <c r="K6" s="67"/>
      <c r="L6" s="67"/>
    </row>
    <row r="7" spans="1:26" ht="17.25" customHeight="1" x14ac:dyDescent="0.25">
      <c r="A7" s="108" t="s">
        <v>72</v>
      </c>
      <c r="B7" s="102">
        <v>25</v>
      </c>
      <c r="C7" s="102">
        <v>123</v>
      </c>
      <c r="D7" s="103">
        <v>64091.243000000002</v>
      </c>
      <c r="E7" s="103">
        <v>51954.915999999997</v>
      </c>
      <c r="F7" s="103">
        <v>10049.718000000001</v>
      </c>
      <c r="G7" s="103">
        <v>5083.2188346883468</v>
      </c>
      <c r="H7" s="67"/>
      <c r="I7" s="67"/>
      <c r="J7" s="67"/>
      <c r="K7" s="67"/>
      <c r="L7" s="67"/>
    </row>
    <row r="8" spans="1:26" x14ac:dyDescent="0.25">
      <c r="A8" s="108" t="s">
        <v>73</v>
      </c>
      <c r="B8" s="102">
        <v>13</v>
      </c>
      <c r="C8" s="102">
        <v>17</v>
      </c>
      <c r="D8" s="103">
        <v>4245.8130000000001</v>
      </c>
      <c r="E8" s="103">
        <v>5038.8329999999996</v>
      </c>
      <c r="F8" s="104">
        <v>-884.20799999999997</v>
      </c>
      <c r="G8" s="103">
        <v>4426.8039215686276</v>
      </c>
      <c r="H8" s="67"/>
      <c r="I8" s="67"/>
      <c r="J8" s="67"/>
      <c r="K8" s="67"/>
      <c r="L8" s="67"/>
    </row>
    <row r="9" spans="1:26" x14ac:dyDescent="0.25">
      <c r="A9" s="109" t="s">
        <v>74</v>
      </c>
      <c r="B9" s="105">
        <v>174</v>
      </c>
      <c r="C9" s="106">
        <v>12031</v>
      </c>
      <c r="D9" s="106">
        <v>1497813.61</v>
      </c>
      <c r="E9" s="106">
        <v>1501192.6869999999</v>
      </c>
      <c r="F9" s="107">
        <v>-28386.614000000001</v>
      </c>
      <c r="G9" s="106">
        <v>3958.210061507772</v>
      </c>
      <c r="J9" s="67"/>
      <c r="K9" s="67"/>
      <c r="L9" s="67"/>
    </row>
    <row r="10" spans="1:26" x14ac:dyDescent="0.25">
      <c r="C10" s="68"/>
      <c r="D10" s="68"/>
      <c r="E10" s="68"/>
      <c r="I10" s="67"/>
      <c r="J10" s="67"/>
      <c r="K10" s="67"/>
      <c r="L10" s="67"/>
    </row>
    <row r="11" spans="1:26" x14ac:dyDescent="0.25">
      <c r="A11" s="3" t="s">
        <v>24</v>
      </c>
      <c r="C11" s="68"/>
      <c r="D11" s="68"/>
      <c r="E11" s="68"/>
      <c r="I11" s="67"/>
      <c r="J11" s="67"/>
      <c r="K11" s="67"/>
      <c r="L11" s="67"/>
    </row>
    <row r="12" spans="1:26" x14ac:dyDescent="0.25">
      <c r="I12" s="67"/>
      <c r="J12" s="67"/>
      <c r="K12" s="67"/>
      <c r="L12" s="67"/>
    </row>
    <row r="13" spans="1:26" x14ac:dyDescent="0.25">
      <c r="V13" s="74">
        <v>27706.641</v>
      </c>
      <c r="W13" s="68" t="e">
        <f>V13/#REF!*100</f>
        <v>#REF!</v>
      </c>
      <c r="Z13" s="76" t="e">
        <f>#REF!-100</f>
        <v>#REF!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workbookViewId="0">
      <selection activeCell="A5" sqref="A5"/>
    </sheetView>
  </sheetViews>
  <sheetFormatPr defaultRowHeight="15" x14ac:dyDescent="0.25"/>
  <cols>
    <col min="1" max="1" width="6" style="2" customWidth="1"/>
    <col min="2" max="2" width="13.42578125" style="2" customWidth="1"/>
    <col min="3" max="3" width="38.7109375" style="2" customWidth="1"/>
    <col min="4" max="4" width="9.28515625" style="2" bestFit="1" customWidth="1"/>
    <col min="5" max="6" width="10.7109375" style="2" customWidth="1"/>
    <col min="7" max="7" width="13" style="2" customWidth="1"/>
    <col min="8" max="16384" width="9.140625" style="2"/>
  </cols>
  <sheetData>
    <row r="4" spans="1:7" x14ac:dyDescent="0.25">
      <c r="A4" s="1" t="s">
        <v>109</v>
      </c>
    </row>
    <row r="6" spans="1:7" ht="22.5" x14ac:dyDescent="0.25">
      <c r="A6" s="72" t="s">
        <v>27</v>
      </c>
      <c r="B6" s="72" t="s">
        <v>2</v>
      </c>
      <c r="C6" s="72" t="s">
        <v>1</v>
      </c>
      <c r="D6" s="72" t="s">
        <v>28</v>
      </c>
      <c r="E6" s="72" t="s">
        <v>3</v>
      </c>
      <c r="F6" s="72" t="s">
        <v>4</v>
      </c>
      <c r="G6" s="72" t="s">
        <v>54</v>
      </c>
    </row>
    <row r="7" spans="1:7" x14ac:dyDescent="0.25">
      <c r="A7" s="5" t="s">
        <v>23</v>
      </c>
      <c r="B7" s="6">
        <v>33679708526</v>
      </c>
      <c r="C7" s="7" t="s">
        <v>97</v>
      </c>
      <c r="D7" s="8" t="s">
        <v>46</v>
      </c>
      <c r="E7" s="9">
        <v>2361</v>
      </c>
      <c r="F7" s="9">
        <v>273910.65600000002</v>
      </c>
      <c r="G7" s="9">
        <v>10451.319</v>
      </c>
    </row>
    <row r="8" spans="1:7" x14ac:dyDescent="0.25">
      <c r="A8" s="8" t="s">
        <v>19</v>
      </c>
      <c r="B8" s="6">
        <v>82812328597</v>
      </c>
      <c r="C8" s="7" t="s">
        <v>98</v>
      </c>
      <c r="D8" s="8" t="s">
        <v>46</v>
      </c>
      <c r="E8" s="9">
        <v>2074</v>
      </c>
      <c r="F8" s="9">
        <v>207617.74600000001</v>
      </c>
      <c r="G8" s="9">
        <v>27706.641</v>
      </c>
    </row>
    <row r="9" spans="1:7" x14ac:dyDescent="0.25">
      <c r="A9" s="8" t="s">
        <v>20</v>
      </c>
      <c r="B9" s="6">
        <v>35596498125</v>
      </c>
      <c r="C9" s="7" t="s">
        <v>99</v>
      </c>
      <c r="D9" s="8" t="s">
        <v>46</v>
      </c>
      <c r="E9" s="9">
        <v>1002</v>
      </c>
      <c r="F9" s="9">
        <v>126018.485</v>
      </c>
      <c r="G9" s="9">
        <v>23578.796999999999</v>
      </c>
    </row>
    <row r="10" spans="1:7" x14ac:dyDescent="0.25">
      <c r="A10" s="8" t="s">
        <v>21</v>
      </c>
      <c r="B10" s="6">
        <v>68580128211</v>
      </c>
      <c r="C10" s="7" t="s">
        <v>100</v>
      </c>
      <c r="D10" s="8" t="s">
        <v>94</v>
      </c>
      <c r="E10" s="9">
        <v>795</v>
      </c>
      <c r="F10" s="9">
        <v>112326.883</v>
      </c>
      <c r="G10" s="9">
        <v>8299.9509999999991</v>
      </c>
    </row>
    <row r="11" spans="1:7" x14ac:dyDescent="0.25">
      <c r="A11" s="8" t="s">
        <v>22</v>
      </c>
      <c r="B11" s="78" t="s">
        <v>110</v>
      </c>
      <c r="C11" s="7" t="s">
        <v>101</v>
      </c>
      <c r="D11" s="8" t="s">
        <v>46</v>
      </c>
      <c r="E11" s="9">
        <v>841</v>
      </c>
      <c r="F11" s="9">
        <v>105400.371</v>
      </c>
      <c r="G11" s="9">
        <v>1719.0219999999999</v>
      </c>
    </row>
    <row r="12" spans="1:7" x14ac:dyDescent="0.25">
      <c r="A12" s="8" t="s">
        <v>59</v>
      </c>
      <c r="B12" s="6">
        <v>11543074213</v>
      </c>
      <c r="C12" s="7" t="s">
        <v>102</v>
      </c>
      <c r="D12" s="8" t="s">
        <v>46</v>
      </c>
      <c r="E12" s="9">
        <v>450</v>
      </c>
      <c r="F12" s="9">
        <v>95302.974000000002</v>
      </c>
      <c r="G12" s="52">
        <v>-102243.31</v>
      </c>
    </row>
    <row r="13" spans="1:7" x14ac:dyDescent="0.25">
      <c r="A13" s="8" t="s">
        <v>60</v>
      </c>
      <c r="B13" s="6">
        <v>25272825447</v>
      </c>
      <c r="C13" s="7" t="s">
        <v>103</v>
      </c>
      <c r="D13" s="8" t="s">
        <v>95</v>
      </c>
      <c r="E13" s="9">
        <v>289</v>
      </c>
      <c r="F13" s="9">
        <v>46933.892</v>
      </c>
      <c r="G13" s="9">
        <v>846.31600000000003</v>
      </c>
    </row>
    <row r="14" spans="1:7" x14ac:dyDescent="0.25">
      <c r="A14" s="8" t="s">
        <v>61</v>
      </c>
      <c r="B14" s="6">
        <v>77306500476</v>
      </c>
      <c r="C14" s="7" t="s">
        <v>104</v>
      </c>
      <c r="D14" s="8" t="s">
        <v>96</v>
      </c>
      <c r="E14" s="9">
        <v>441</v>
      </c>
      <c r="F14" s="9">
        <v>31861.312000000002</v>
      </c>
      <c r="G14" s="9">
        <v>854.68299999999999</v>
      </c>
    </row>
    <row r="15" spans="1:7" x14ac:dyDescent="0.25">
      <c r="A15" s="8" t="s">
        <v>62</v>
      </c>
      <c r="B15" s="6">
        <v>40877863597</v>
      </c>
      <c r="C15" s="7" t="s">
        <v>105</v>
      </c>
      <c r="D15" s="8" t="s">
        <v>46</v>
      </c>
      <c r="E15" s="9">
        <v>350</v>
      </c>
      <c r="F15" s="9">
        <v>26937.962</v>
      </c>
      <c r="G15" s="9">
        <v>266</v>
      </c>
    </row>
    <row r="16" spans="1:7" x14ac:dyDescent="0.25">
      <c r="A16" s="8" t="s">
        <v>63</v>
      </c>
      <c r="B16" s="6">
        <v>74364236410</v>
      </c>
      <c r="C16" s="10" t="s">
        <v>106</v>
      </c>
      <c r="D16" s="8" t="s">
        <v>46</v>
      </c>
      <c r="E16" s="9">
        <v>36</v>
      </c>
      <c r="F16" s="9">
        <v>23714.879000000001</v>
      </c>
      <c r="G16" s="9">
        <v>733.98800000000006</v>
      </c>
    </row>
    <row r="17" spans="1:8" ht="15" customHeight="1" x14ac:dyDescent="0.25">
      <c r="A17" s="79" t="s">
        <v>64</v>
      </c>
      <c r="B17" s="80"/>
      <c r="C17" s="80"/>
      <c r="D17" s="80"/>
      <c r="E17" s="11">
        <f>SUM(E7:E16)</f>
        <v>8639</v>
      </c>
      <c r="F17" s="11">
        <f>SUM(F7:F16)</f>
        <v>1050025.1600000001</v>
      </c>
      <c r="G17" s="75">
        <f>SUM(G7:G16)</f>
        <v>-27786.593000000001</v>
      </c>
    </row>
    <row r="18" spans="1:8" ht="15" customHeight="1" x14ac:dyDescent="0.25">
      <c r="A18" s="81" t="s">
        <v>82</v>
      </c>
      <c r="B18" s="82"/>
      <c r="C18" s="82"/>
      <c r="D18" s="83"/>
      <c r="E18" s="12">
        <v>12031</v>
      </c>
      <c r="F18" s="12">
        <v>1497813.61</v>
      </c>
      <c r="G18" s="73">
        <v>-28386.614000000001</v>
      </c>
    </row>
    <row r="19" spans="1:8" ht="15" customHeight="1" x14ac:dyDescent="0.25">
      <c r="A19" s="84" t="s">
        <v>81</v>
      </c>
      <c r="B19" s="85"/>
      <c r="C19" s="85"/>
      <c r="D19" s="86"/>
      <c r="E19" s="13">
        <f>E17/E18</f>
        <v>0.7180616740088106</v>
      </c>
      <c r="F19" s="13">
        <f>F17/F18</f>
        <v>0.70103860252678574</v>
      </c>
      <c r="G19" s="13">
        <f>G17/G18</f>
        <v>0.97886253710992088</v>
      </c>
    </row>
    <row r="21" spans="1:8" x14ac:dyDescent="0.25">
      <c r="A21" s="3" t="s">
        <v>24</v>
      </c>
      <c r="F21" s="4"/>
    </row>
    <row r="22" spans="1:8" x14ac:dyDescent="0.25">
      <c r="F22" s="4"/>
    </row>
    <row r="24" spans="1:8" x14ac:dyDescent="0.25">
      <c r="B24"/>
      <c r="C24"/>
      <c r="D24"/>
      <c r="E24"/>
      <c r="F24"/>
      <c r="G24"/>
      <c r="H24"/>
    </row>
    <row r="25" spans="1:8" x14ac:dyDescent="0.25">
      <c r="B25"/>
      <c r="C25"/>
      <c r="D25"/>
      <c r="E25"/>
      <c r="F25"/>
      <c r="G25"/>
      <c r="H25"/>
    </row>
    <row r="26" spans="1:8" x14ac:dyDescent="0.25">
      <c r="B26"/>
      <c r="C26"/>
      <c r="D26"/>
      <c r="E26"/>
      <c r="F26"/>
      <c r="G26"/>
      <c r="H26"/>
    </row>
    <row r="27" spans="1:8" x14ac:dyDescent="0.25">
      <c r="B27"/>
      <c r="C27"/>
      <c r="D27"/>
      <c r="E27"/>
      <c r="F27"/>
      <c r="G27"/>
      <c r="H27"/>
    </row>
    <row r="28" spans="1:8" x14ac:dyDescent="0.25">
      <c r="B28"/>
      <c r="C28"/>
      <c r="D28"/>
      <c r="E28"/>
      <c r="F28"/>
      <c r="G28"/>
      <c r="H28"/>
    </row>
    <row r="29" spans="1:8" x14ac:dyDescent="0.25">
      <c r="A29" s="51"/>
      <c r="B29"/>
      <c r="C29"/>
      <c r="D29"/>
      <c r="E29"/>
      <c r="F29"/>
      <c r="G29"/>
      <c r="H29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G24" sqref="G24"/>
    </sheetView>
  </sheetViews>
  <sheetFormatPr defaultRowHeight="15" x14ac:dyDescent="0.25"/>
  <cols>
    <col min="1" max="1" width="8.42578125" style="54" customWidth="1"/>
    <col min="2" max="2" width="11.42578125" style="54" customWidth="1"/>
    <col min="3" max="3" width="9.5703125" style="54" bestFit="1" customWidth="1"/>
    <col min="4" max="4" width="9.140625" style="54"/>
    <col min="5" max="5" width="11.85546875" style="54" customWidth="1"/>
    <col min="6" max="6" width="9.140625" style="54"/>
    <col min="7" max="7" width="12" style="54" customWidth="1"/>
    <col min="8" max="8" width="13.85546875" style="54" bestFit="1" customWidth="1"/>
    <col min="9" max="16384" width="9.140625" style="54"/>
  </cols>
  <sheetData>
    <row r="3" spans="1:9" ht="23.25" customHeight="1" x14ac:dyDescent="0.25">
      <c r="A3" s="99" t="s">
        <v>111</v>
      </c>
      <c r="B3" s="100"/>
      <c r="C3" s="100"/>
      <c r="D3" s="100"/>
      <c r="E3" s="100"/>
      <c r="F3" s="100"/>
      <c r="G3" s="100"/>
      <c r="H3" s="100"/>
    </row>
    <row r="4" spans="1:9" x14ac:dyDescent="0.25">
      <c r="A4" s="55"/>
      <c r="B4" s="55"/>
      <c r="F4" s="101" t="s">
        <v>112</v>
      </c>
    </row>
    <row r="5" spans="1:9" ht="33.75" x14ac:dyDescent="0.25">
      <c r="A5" s="62" t="s">
        <v>51</v>
      </c>
      <c r="B5" s="62" t="s">
        <v>55</v>
      </c>
      <c r="C5" s="62" t="s">
        <v>3</v>
      </c>
      <c r="D5" s="62" t="s">
        <v>4</v>
      </c>
      <c r="E5" s="62" t="s">
        <v>56</v>
      </c>
      <c r="F5" s="62" t="s">
        <v>57</v>
      </c>
      <c r="G5" s="62" t="s">
        <v>54</v>
      </c>
      <c r="H5" s="62" t="s">
        <v>113</v>
      </c>
    </row>
    <row r="6" spans="1:9" x14ac:dyDescent="0.25">
      <c r="A6" s="56" t="s">
        <v>52</v>
      </c>
      <c r="B6" s="57">
        <v>110</v>
      </c>
      <c r="C6" s="58">
        <v>13461</v>
      </c>
      <c r="D6" s="59">
        <v>1458332.987</v>
      </c>
      <c r="E6" s="59">
        <f>D6/B6</f>
        <v>13257.572609090908</v>
      </c>
      <c r="F6" s="59">
        <f>D6/C6</f>
        <v>108.33764111135874</v>
      </c>
      <c r="G6" s="59">
        <v>41424.228000000003</v>
      </c>
      <c r="H6" s="59">
        <v>3156.4756890275607</v>
      </c>
    </row>
    <row r="7" spans="1:9" x14ac:dyDescent="0.25">
      <c r="A7" s="56" t="s">
        <v>53</v>
      </c>
      <c r="B7" s="57">
        <v>109</v>
      </c>
      <c r="C7" s="58">
        <v>13546</v>
      </c>
      <c r="D7" s="59">
        <v>1459143.4029999999</v>
      </c>
      <c r="E7" s="59">
        <f>D7/B7</f>
        <v>13386.636724770642</v>
      </c>
      <c r="F7" s="59">
        <f>D7/C7</f>
        <v>107.71765857079581</v>
      </c>
      <c r="G7" s="59">
        <v>51088.856</v>
      </c>
      <c r="H7" s="59">
        <v>3189.1734398838526</v>
      </c>
    </row>
    <row r="8" spans="1:9" x14ac:dyDescent="0.25">
      <c r="A8" s="56" t="s">
        <v>12</v>
      </c>
      <c r="B8" s="57">
        <v>133</v>
      </c>
      <c r="C8" s="58">
        <v>13936</v>
      </c>
      <c r="D8" s="59">
        <v>1483925.166</v>
      </c>
      <c r="E8" s="59">
        <f>D8/B8</f>
        <v>11157.332075187969</v>
      </c>
      <c r="F8" s="59">
        <f>D8/C8</f>
        <v>106.48142695177957</v>
      </c>
      <c r="G8" s="59">
        <v>42043.525000000001</v>
      </c>
      <c r="H8" s="59">
        <v>3168.9880525258322</v>
      </c>
    </row>
    <row r="9" spans="1:9" x14ac:dyDescent="0.25">
      <c r="A9" s="56" t="s">
        <v>13</v>
      </c>
      <c r="B9" s="57">
        <v>145</v>
      </c>
      <c r="C9" s="58">
        <v>13928</v>
      </c>
      <c r="D9" s="59">
        <v>1484999.973</v>
      </c>
      <c r="E9" s="59">
        <f>D9/B9</f>
        <v>10241.379124137931</v>
      </c>
      <c r="F9" s="59">
        <f t="shared" ref="F9:F16" si="0">D9/C9</f>
        <v>106.61975682079265</v>
      </c>
      <c r="G9" s="59">
        <v>59238.783000000003</v>
      </c>
      <c r="H9" s="59">
        <v>3306.3887193662645</v>
      </c>
    </row>
    <row r="10" spans="1:9" x14ac:dyDescent="0.25">
      <c r="A10" s="56" t="s">
        <v>14</v>
      </c>
      <c r="B10" s="57">
        <v>149</v>
      </c>
      <c r="C10" s="58">
        <v>14435</v>
      </c>
      <c r="D10" s="59">
        <v>1387597.149</v>
      </c>
      <c r="E10" s="59">
        <f>D10/B10</f>
        <v>9312.7325436241608</v>
      </c>
      <c r="F10" s="59">
        <f t="shared" si="0"/>
        <v>96.127270453758229</v>
      </c>
      <c r="G10" s="59">
        <v>78285.762000000002</v>
      </c>
      <c r="H10" s="59">
        <v>3009.8427895162222</v>
      </c>
    </row>
    <row r="11" spans="1:9" x14ac:dyDescent="0.25">
      <c r="A11" s="56" t="s">
        <v>15</v>
      </c>
      <c r="B11" s="57">
        <v>160</v>
      </c>
      <c r="C11" s="58">
        <v>13400</v>
      </c>
      <c r="D11" s="59">
        <v>1203458.4350000001</v>
      </c>
      <c r="E11" s="59">
        <f t="shared" ref="E11:E16" si="1">D11/B11</f>
        <v>7521.6152187500002</v>
      </c>
      <c r="F11" s="59">
        <f t="shared" si="0"/>
        <v>89.810330970149252</v>
      </c>
      <c r="G11" s="59">
        <v>47501.120000000003</v>
      </c>
      <c r="H11" s="59">
        <v>3023.3623631840796</v>
      </c>
    </row>
    <row r="12" spans="1:9" x14ac:dyDescent="0.25">
      <c r="A12" s="56" t="s">
        <v>16</v>
      </c>
      <c r="B12" s="57">
        <v>153</v>
      </c>
      <c r="C12" s="58">
        <v>13076</v>
      </c>
      <c r="D12" s="59">
        <v>1205875.0619999999</v>
      </c>
      <c r="E12" s="59">
        <f t="shared" si="1"/>
        <v>7881.5363529411761</v>
      </c>
      <c r="F12" s="59">
        <f t="shared" si="0"/>
        <v>92.220485010706625</v>
      </c>
      <c r="G12" s="59">
        <v>45237.495000000003</v>
      </c>
      <c r="H12" s="59">
        <v>3073.0591350565924</v>
      </c>
    </row>
    <row r="13" spans="1:9" x14ac:dyDescent="0.25">
      <c r="A13" s="56" t="s">
        <v>17</v>
      </c>
      <c r="B13" s="57">
        <v>158</v>
      </c>
      <c r="C13" s="58">
        <v>12716</v>
      </c>
      <c r="D13" s="59">
        <v>1253540.74</v>
      </c>
      <c r="E13" s="59">
        <f t="shared" si="1"/>
        <v>7933.8021518987343</v>
      </c>
      <c r="F13" s="59">
        <f t="shared" si="0"/>
        <v>98.579800251651463</v>
      </c>
      <c r="G13" s="59">
        <v>56920.487999999998</v>
      </c>
      <c r="H13" s="59">
        <v>3282.0672577854671</v>
      </c>
    </row>
    <row r="14" spans="1:9" x14ac:dyDescent="0.25">
      <c r="A14" s="56" t="s">
        <v>18</v>
      </c>
      <c r="B14" s="57">
        <v>159</v>
      </c>
      <c r="C14" s="58">
        <v>12702</v>
      </c>
      <c r="D14" s="59">
        <v>1310087.3230000001</v>
      </c>
      <c r="E14" s="59">
        <f t="shared" si="1"/>
        <v>8239.5429119496857</v>
      </c>
      <c r="F14" s="59">
        <f t="shared" si="0"/>
        <v>103.14023956857189</v>
      </c>
      <c r="G14" s="59">
        <v>80686.790999999997</v>
      </c>
      <c r="H14" s="59">
        <v>3383.7504067600898</v>
      </c>
      <c r="I14" s="77"/>
    </row>
    <row r="15" spans="1:9" x14ac:dyDescent="0.25">
      <c r="A15" s="56" t="s">
        <v>25</v>
      </c>
      <c r="B15" s="57">
        <v>170</v>
      </c>
      <c r="C15" s="58">
        <v>12584</v>
      </c>
      <c r="D15" s="59">
        <v>1327370.719</v>
      </c>
      <c r="E15" s="59">
        <f t="shared" si="1"/>
        <v>7808.0630529411765</v>
      </c>
      <c r="F15" s="59">
        <f t="shared" si="0"/>
        <v>105.48082636681501</v>
      </c>
      <c r="G15" s="59">
        <v>74148.637000000002</v>
      </c>
      <c r="H15" s="59">
        <v>3317.9894376456873</v>
      </c>
    </row>
    <row r="16" spans="1:9" x14ac:dyDescent="0.25">
      <c r="A16" s="56" t="s">
        <v>76</v>
      </c>
      <c r="B16" s="57">
        <v>174</v>
      </c>
      <c r="C16" s="58">
        <v>12031</v>
      </c>
      <c r="D16" s="59">
        <v>1497813.61</v>
      </c>
      <c r="E16" s="59">
        <f t="shared" si="1"/>
        <v>8608.1241954022989</v>
      </c>
      <c r="F16" s="59">
        <f t="shared" si="0"/>
        <v>124.49618568697532</v>
      </c>
      <c r="G16" s="60">
        <v>-28386.614000000001</v>
      </c>
      <c r="H16" s="59">
        <v>3958.210061507772</v>
      </c>
      <c r="I16" s="77"/>
    </row>
    <row r="17" spans="1:4" x14ac:dyDescent="0.25">
      <c r="A17" s="71" t="s">
        <v>77</v>
      </c>
    </row>
    <row r="18" spans="1:4" x14ac:dyDescent="0.25">
      <c r="A18" s="61" t="s">
        <v>58</v>
      </c>
    </row>
    <row r="20" spans="1:4" x14ac:dyDescent="0.25">
      <c r="D20" s="77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workbookViewId="0">
      <selection activeCell="K26" sqref="K26"/>
    </sheetView>
  </sheetViews>
  <sheetFormatPr defaultRowHeight="15" x14ac:dyDescent="0.25"/>
  <cols>
    <col min="1" max="1" width="19.28515625" style="46" customWidth="1"/>
    <col min="2" max="4" width="8.28515625" style="46" customWidth="1"/>
    <col min="5" max="5" width="6.42578125" style="46" bestFit="1" customWidth="1"/>
    <col min="6" max="9" width="7.42578125" style="46" bestFit="1" customWidth="1"/>
    <col min="10" max="11" width="7.5703125" style="46" customWidth="1"/>
    <col min="12" max="12" width="7.28515625" style="46" customWidth="1"/>
    <col min="13" max="17" width="7.42578125" style="46" bestFit="1" customWidth="1"/>
    <col min="18" max="23" width="10.7109375" style="46" customWidth="1"/>
    <col min="24" max="16384" width="9.140625" style="46"/>
  </cols>
  <sheetData>
    <row r="1" spans="1:23" ht="15" customHeight="1" x14ac:dyDescent="0.2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</row>
    <row r="2" spans="1:23" ht="20.25" customHeight="1" x14ac:dyDescent="0.25">
      <c r="L2" s="87"/>
      <c r="M2" s="88"/>
      <c r="N2" s="88"/>
      <c r="O2" s="88"/>
      <c r="P2" s="88"/>
      <c r="Q2" s="47"/>
    </row>
    <row r="3" spans="1:23" x14ac:dyDescent="0.25">
      <c r="A3" s="89" t="s">
        <v>79</v>
      </c>
      <c r="B3" s="89"/>
      <c r="C3" s="89"/>
      <c r="D3" s="89"/>
      <c r="E3" s="89"/>
      <c r="F3" s="89"/>
      <c r="G3" s="89"/>
      <c r="H3" s="89"/>
      <c r="I3" s="89"/>
      <c r="J3" s="89"/>
      <c r="K3" s="90"/>
      <c r="L3" s="90"/>
      <c r="M3" s="90"/>
      <c r="N3" s="90"/>
      <c r="O3" s="90"/>
      <c r="P3" s="90"/>
      <c r="Q3" s="91"/>
      <c r="R3" s="48"/>
      <c r="S3" s="48"/>
      <c r="T3" s="48"/>
      <c r="U3" s="48"/>
      <c r="V3" s="48"/>
      <c r="W3" s="48"/>
    </row>
    <row r="4" spans="1:23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1:23" x14ac:dyDescent="0.25">
      <c r="A5" s="50" t="s">
        <v>0</v>
      </c>
      <c r="B5" s="50" t="s">
        <v>52</v>
      </c>
      <c r="C5" s="50" t="s">
        <v>53</v>
      </c>
      <c r="D5" s="50" t="s">
        <v>12</v>
      </c>
      <c r="E5" s="50" t="s">
        <v>13</v>
      </c>
      <c r="F5" s="50" t="s">
        <v>14</v>
      </c>
      <c r="G5" s="50" t="s">
        <v>15</v>
      </c>
      <c r="H5" s="50" t="s">
        <v>16</v>
      </c>
      <c r="I5" s="50" t="s">
        <v>17</v>
      </c>
      <c r="J5" s="50" t="s">
        <v>18</v>
      </c>
      <c r="K5" s="50" t="s">
        <v>25</v>
      </c>
      <c r="L5" s="50" t="s">
        <v>76</v>
      </c>
    </row>
    <row r="6" spans="1:23" ht="28.5" customHeight="1" x14ac:dyDescent="0.25">
      <c r="A6" s="63" t="s">
        <v>48</v>
      </c>
      <c r="B6" s="59">
        <v>41424.228000000003</v>
      </c>
      <c r="C6" s="59">
        <v>51088.856</v>
      </c>
      <c r="D6" s="59">
        <v>42043.525000000001</v>
      </c>
      <c r="E6" s="59">
        <v>59238.783000000003</v>
      </c>
      <c r="F6" s="59">
        <v>78285.762000000002</v>
      </c>
      <c r="G6" s="59">
        <v>47501.120000000003</v>
      </c>
      <c r="H6" s="59">
        <v>45237.495000000003</v>
      </c>
      <c r="I6" s="59">
        <v>56920.487999999998</v>
      </c>
      <c r="J6" s="59">
        <v>80686.790999999997</v>
      </c>
      <c r="K6" s="59">
        <v>74148.637000000002</v>
      </c>
      <c r="L6" s="60">
        <v>-28386.614000000001</v>
      </c>
    </row>
    <row r="7" spans="1:23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53"/>
      <c r="R7" s="53"/>
    </row>
    <row r="8" spans="1:23" x14ac:dyDescent="0.25">
      <c r="A8" s="96" t="s">
        <v>47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23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9"/>
    </row>
    <row r="25" spans="1:10" x14ac:dyDescent="0.25">
      <c r="A25" s="71" t="s">
        <v>78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 t="s">
        <v>24</v>
      </c>
    </row>
  </sheetData>
  <mergeCells count="5">
    <mergeCell ref="L2:P2"/>
    <mergeCell ref="A3:Q3"/>
    <mergeCell ref="A4:Q4"/>
    <mergeCell ref="A7:N7"/>
    <mergeCell ref="A8:N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>
      <selection activeCell="A5" sqref="A5"/>
    </sheetView>
  </sheetViews>
  <sheetFormatPr defaultRowHeight="15" x14ac:dyDescent="0.25"/>
  <cols>
    <col min="1" max="1" width="5.7109375" style="2" customWidth="1"/>
    <col min="2" max="2" width="35.7109375" style="2" customWidth="1"/>
    <col min="3" max="3" width="4.5703125" style="2" bestFit="1" customWidth="1"/>
    <col min="4" max="5" width="8" style="2" bestFit="1" customWidth="1"/>
    <col min="6" max="7" width="8.5703125" style="2" customWidth="1"/>
    <col min="8" max="8" width="7.5703125" style="2" customWidth="1"/>
    <col min="9" max="10" width="7.42578125" style="2" bestFit="1" customWidth="1"/>
    <col min="11" max="11" width="6.42578125" style="2" customWidth="1"/>
    <col min="12" max="12" width="7.42578125" style="2" bestFit="1" customWidth="1"/>
    <col min="13" max="13" width="8.140625" style="2" customWidth="1"/>
    <col min="14" max="14" width="6.28515625" style="2" customWidth="1"/>
    <col min="15" max="15" width="8" style="2" bestFit="1" customWidth="1"/>
    <col min="16" max="16" width="7.42578125" style="2" bestFit="1" customWidth="1"/>
    <col min="17" max="17" width="6.140625" style="2" customWidth="1"/>
    <col min="18" max="18" width="7.42578125" style="2" customWidth="1"/>
    <col min="19" max="19" width="6.7109375" style="2" customWidth="1"/>
    <col min="20" max="20" width="8.5703125" style="2" customWidth="1"/>
    <col min="21" max="22" width="8.7109375" style="2" customWidth="1"/>
    <col min="23" max="23" width="5.42578125" style="2" bestFit="1" customWidth="1"/>
    <col min="24" max="16384" width="9.140625" style="2"/>
  </cols>
  <sheetData>
    <row r="1" spans="1:23" x14ac:dyDescent="0.25">
      <c r="A1" s="14" t="s">
        <v>107</v>
      </c>
      <c r="B1" s="15"/>
      <c r="C1" s="15"/>
      <c r="D1" s="15"/>
      <c r="E1" s="15"/>
    </row>
    <row r="2" spans="1:23" x14ac:dyDescent="0.25">
      <c r="A2" s="16" t="s">
        <v>29</v>
      </c>
      <c r="B2" s="17"/>
      <c r="C2" s="15"/>
      <c r="D2" s="15"/>
      <c r="E2" s="15"/>
    </row>
    <row r="3" spans="1:23" x14ac:dyDescent="0.25">
      <c r="A3" s="18" t="s">
        <v>108</v>
      </c>
      <c r="B3" s="19"/>
      <c r="C3" s="15"/>
      <c r="D3" s="15"/>
      <c r="E3" s="15"/>
    </row>
    <row r="4" spans="1:23" x14ac:dyDescent="0.25">
      <c r="A4" s="16" t="s">
        <v>30</v>
      </c>
      <c r="B4" s="17"/>
      <c r="C4" s="15"/>
      <c r="D4" s="15"/>
      <c r="E4" s="15"/>
    </row>
    <row r="6" spans="1:23" ht="24" customHeight="1" x14ac:dyDescent="0.25">
      <c r="A6" s="97" t="s">
        <v>31</v>
      </c>
      <c r="B6" s="98"/>
      <c r="C6" s="97" t="s">
        <v>7</v>
      </c>
      <c r="D6" s="97"/>
      <c r="E6" s="97"/>
      <c r="F6" s="97" t="s">
        <v>8</v>
      </c>
      <c r="G6" s="97"/>
      <c r="H6" s="97"/>
      <c r="I6" s="97" t="s">
        <v>5</v>
      </c>
      <c r="J6" s="97"/>
      <c r="K6" s="97"/>
      <c r="L6" s="97" t="s">
        <v>9</v>
      </c>
      <c r="M6" s="97"/>
      <c r="N6" s="97"/>
      <c r="O6" s="97" t="s">
        <v>10</v>
      </c>
      <c r="P6" s="97"/>
      <c r="Q6" s="97"/>
      <c r="R6" s="97" t="s">
        <v>32</v>
      </c>
      <c r="S6" s="97"/>
      <c r="T6" s="97"/>
      <c r="U6" s="97" t="s">
        <v>11</v>
      </c>
      <c r="V6" s="97"/>
      <c r="W6" s="97"/>
    </row>
    <row r="7" spans="1:23" x14ac:dyDescent="0.25">
      <c r="A7" s="20" t="s">
        <v>33</v>
      </c>
      <c r="B7" s="21" t="s">
        <v>34</v>
      </c>
      <c r="C7" s="22" t="s">
        <v>35</v>
      </c>
      <c r="D7" s="22" t="s">
        <v>36</v>
      </c>
      <c r="E7" s="22" t="s">
        <v>37</v>
      </c>
      <c r="F7" s="22" t="s">
        <v>25</v>
      </c>
      <c r="G7" s="22" t="s">
        <v>76</v>
      </c>
      <c r="H7" s="22" t="s">
        <v>6</v>
      </c>
      <c r="I7" s="22" t="s">
        <v>25</v>
      </c>
      <c r="J7" s="22" t="s">
        <v>76</v>
      </c>
      <c r="K7" s="23" t="s">
        <v>6</v>
      </c>
      <c r="L7" s="22" t="s">
        <v>25</v>
      </c>
      <c r="M7" s="22" t="s">
        <v>76</v>
      </c>
      <c r="N7" s="22" t="s">
        <v>6</v>
      </c>
      <c r="O7" s="22" t="s">
        <v>25</v>
      </c>
      <c r="P7" s="22" t="s">
        <v>76</v>
      </c>
      <c r="Q7" s="23" t="s">
        <v>6</v>
      </c>
      <c r="R7" s="22" t="s">
        <v>25</v>
      </c>
      <c r="S7" s="22" t="s">
        <v>76</v>
      </c>
      <c r="T7" s="24" t="s">
        <v>6</v>
      </c>
      <c r="U7" s="22" t="s">
        <v>25</v>
      </c>
      <c r="V7" s="22" t="s">
        <v>76</v>
      </c>
      <c r="W7" s="24" t="s">
        <v>6</v>
      </c>
    </row>
    <row r="8" spans="1:23" x14ac:dyDescent="0.25">
      <c r="A8" s="44">
        <v>1</v>
      </c>
      <c r="B8" s="25" t="s">
        <v>38</v>
      </c>
      <c r="C8" s="26">
        <v>6</v>
      </c>
      <c r="D8" s="27">
        <v>4</v>
      </c>
      <c r="E8" s="28">
        <v>2</v>
      </c>
      <c r="F8" s="29">
        <v>37105.339</v>
      </c>
      <c r="G8" s="29">
        <v>31950.794999999998</v>
      </c>
      <c r="H8" s="30">
        <v>86.108349528891253</v>
      </c>
      <c r="I8" s="26">
        <v>984.50699999999995</v>
      </c>
      <c r="J8" s="27">
        <v>712.29499999999996</v>
      </c>
      <c r="K8" s="31">
        <v>72.350425136641988</v>
      </c>
      <c r="L8" s="29">
        <v>66.563000000000002</v>
      </c>
      <c r="M8" s="29">
        <v>15530.51</v>
      </c>
      <c r="N8" s="30" t="s">
        <v>26</v>
      </c>
      <c r="O8" s="27">
        <v>917.94399999999996</v>
      </c>
      <c r="P8" s="32">
        <v>-14818.215</v>
      </c>
      <c r="Q8" s="31" t="s">
        <v>80</v>
      </c>
      <c r="R8" s="29">
        <v>349</v>
      </c>
      <c r="S8" s="29">
        <v>322</v>
      </c>
      <c r="T8" s="30">
        <v>92.263610315186256</v>
      </c>
      <c r="U8" s="26">
        <v>4171.64899713467</v>
      </c>
      <c r="V8" s="27">
        <v>4206.1700310559008</v>
      </c>
      <c r="W8" s="33">
        <v>100.82751530497751</v>
      </c>
    </row>
    <row r="9" spans="1:23" x14ac:dyDescent="0.25">
      <c r="A9" s="44">
        <v>2</v>
      </c>
      <c r="B9" s="25" t="s">
        <v>92</v>
      </c>
      <c r="C9" s="26">
        <v>1</v>
      </c>
      <c r="D9" s="27">
        <v>0</v>
      </c>
      <c r="E9" s="28">
        <v>1</v>
      </c>
      <c r="F9" s="29">
        <v>123.93899999999999</v>
      </c>
      <c r="G9" s="29">
        <v>0</v>
      </c>
      <c r="H9" s="30">
        <v>0</v>
      </c>
      <c r="I9" s="26">
        <v>92.396000000000001</v>
      </c>
      <c r="J9" s="27">
        <v>0</v>
      </c>
      <c r="K9" s="31">
        <v>0</v>
      </c>
      <c r="L9" s="29">
        <v>0</v>
      </c>
      <c r="M9" s="29">
        <v>0.54700000000000004</v>
      </c>
      <c r="N9" s="30"/>
      <c r="O9" s="27">
        <v>92.396000000000001</v>
      </c>
      <c r="P9" s="32">
        <v>-0.54700000000000004</v>
      </c>
      <c r="Q9" s="31" t="s">
        <v>80</v>
      </c>
      <c r="R9" s="29">
        <v>0</v>
      </c>
      <c r="S9" s="29">
        <v>0</v>
      </c>
      <c r="T9" s="30" t="s">
        <v>80</v>
      </c>
      <c r="U9" s="26" t="s">
        <v>80</v>
      </c>
      <c r="V9" s="27" t="s">
        <v>80</v>
      </c>
      <c r="W9" s="33" t="s">
        <v>80</v>
      </c>
    </row>
    <row r="10" spans="1:23" x14ac:dyDescent="0.25">
      <c r="A10" s="44">
        <v>3</v>
      </c>
      <c r="B10" s="25" t="s">
        <v>39</v>
      </c>
      <c r="C10" s="26">
        <v>3</v>
      </c>
      <c r="D10" s="27">
        <v>3</v>
      </c>
      <c r="E10" s="28">
        <v>0</v>
      </c>
      <c r="F10" s="29">
        <v>3766.87</v>
      </c>
      <c r="G10" s="29">
        <v>3669.7939999999999</v>
      </c>
      <c r="H10" s="30">
        <v>97.42290017972482</v>
      </c>
      <c r="I10" s="26">
        <v>569.88400000000001</v>
      </c>
      <c r="J10" s="27">
        <v>505.649</v>
      </c>
      <c r="K10" s="31">
        <v>88.72840788651726</v>
      </c>
      <c r="L10" s="29">
        <v>55.621000000000002</v>
      </c>
      <c r="M10" s="29">
        <v>0</v>
      </c>
      <c r="N10" s="30">
        <v>0</v>
      </c>
      <c r="O10" s="27">
        <v>514.26300000000003</v>
      </c>
      <c r="P10" s="27">
        <v>505.649</v>
      </c>
      <c r="Q10" s="31">
        <v>98.324981575575137</v>
      </c>
      <c r="R10" s="29">
        <v>16</v>
      </c>
      <c r="S10" s="29">
        <v>16</v>
      </c>
      <c r="T10" s="30">
        <v>100</v>
      </c>
      <c r="U10" s="26">
        <v>5055.703125</v>
      </c>
      <c r="V10" s="27">
        <v>3936.4895833333335</v>
      </c>
      <c r="W10" s="33">
        <v>77.86235635292239</v>
      </c>
    </row>
    <row r="11" spans="1:23" x14ac:dyDescent="0.25">
      <c r="A11" s="44">
        <v>4</v>
      </c>
      <c r="B11" s="25" t="s">
        <v>40</v>
      </c>
      <c r="C11" s="26">
        <v>3</v>
      </c>
      <c r="D11" s="27">
        <v>2</v>
      </c>
      <c r="E11" s="28">
        <v>1</v>
      </c>
      <c r="F11" s="29">
        <v>2591.451</v>
      </c>
      <c r="G11" s="29">
        <v>2105.54</v>
      </c>
      <c r="H11" s="30">
        <v>81.249462173894088</v>
      </c>
      <c r="I11" s="26">
        <v>648.68799999999999</v>
      </c>
      <c r="J11" s="27">
        <v>445.88200000000001</v>
      </c>
      <c r="K11" s="31">
        <v>68.735971684384481</v>
      </c>
      <c r="L11" s="29">
        <v>13.868</v>
      </c>
      <c r="M11" s="29">
        <v>191.78800000000001</v>
      </c>
      <c r="N11" s="30" t="s">
        <v>26</v>
      </c>
      <c r="O11" s="27">
        <v>634.82000000000005</v>
      </c>
      <c r="P11" s="27">
        <v>254.09399999999999</v>
      </c>
      <c r="Q11" s="31">
        <v>40.026149144639426</v>
      </c>
      <c r="R11" s="29">
        <v>18</v>
      </c>
      <c r="S11" s="29">
        <v>14</v>
      </c>
      <c r="T11" s="30">
        <v>77.777777777777786</v>
      </c>
      <c r="U11" s="26">
        <v>2856.412037037037</v>
      </c>
      <c r="V11" s="27">
        <v>3364.4047619047619</v>
      </c>
      <c r="W11" s="33">
        <v>117.78429436233111</v>
      </c>
    </row>
    <row r="12" spans="1:23" x14ac:dyDescent="0.25">
      <c r="A12" s="44">
        <v>5</v>
      </c>
      <c r="B12" s="25" t="s">
        <v>88</v>
      </c>
      <c r="C12" s="26">
        <v>5</v>
      </c>
      <c r="D12" s="27">
        <v>3</v>
      </c>
      <c r="E12" s="28">
        <v>2</v>
      </c>
      <c r="F12" s="29">
        <v>17045.343000000001</v>
      </c>
      <c r="G12" s="29">
        <v>19391.697</v>
      </c>
      <c r="H12" s="30">
        <v>113.76536688056088</v>
      </c>
      <c r="I12" s="26">
        <v>470.76100000000002</v>
      </c>
      <c r="J12" s="27">
        <v>370.59699999999998</v>
      </c>
      <c r="K12" s="31">
        <v>78.722961332820688</v>
      </c>
      <c r="L12" s="29">
        <v>580.49699999999996</v>
      </c>
      <c r="M12" s="29">
        <v>462.54199999999997</v>
      </c>
      <c r="N12" s="30">
        <v>79.680342878602303</v>
      </c>
      <c r="O12" s="32">
        <v>-109.736</v>
      </c>
      <c r="P12" s="32">
        <v>-91.944999999999993</v>
      </c>
      <c r="Q12" s="31">
        <v>83.787453524823206</v>
      </c>
      <c r="R12" s="29">
        <v>172</v>
      </c>
      <c r="S12" s="29">
        <v>183</v>
      </c>
      <c r="T12" s="30">
        <v>106.3953488372093</v>
      </c>
      <c r="U12" s="26">
        <v>3272.7679263565892</v>
      </c>
      <c r="V12" s="27">
        <v>3450.8378870673951</v>
      </c>
      <c r="W12" s="33">
        <v>105.44095898999603</v>
      </c>
    </row>
    <row r="13" spans="1:23" x14ac:dyDescent="0.25">
      <c r="A13" s="44">
        <v>6</v>
      </c>
      <c r="B13" s="25" t="s">
        <v>49</v>
      </c>
      <c r="C13" s="26">
        <v>1</v>
      </c>
      <c r="D13" s="27">
        <v>1</v>
      </c>
      <c r="E13" s="28">
        <v>0</v>
      </c>
      <c r="F13" s="29">
        <v>1807.096</v>
      </c>
      <c r="G13" s="29">
        <v>1882.8820000000001</v>
      </c>
      <c r="H13" s="30">
        <v>104.19380044004302</v>
      </c>
      <c r="I13" s="26">
        <v>0</v>
      </c>
      <c r="J13" s="27">
        <v>19.556000000000001</v>
      </c>
      <c r="K13" s="31"/>
      <c r="L13" s="29">
        <v>48.752000000000002</v>
      </c>
      <c r="M13" s="29">
        <v>0</v>
      </c>
      <c r="N13" s="30">
        <v>0</v>
      </c>
      <c r="O13" s="32">
        <v>-48.752000000000002</v>
      </c>
      <c r="P13" s="27">
        <v>19.556000000000001</v>
      </c>
      <c r="Q13" s="31" t="s">
        <v>80</v>
      </c>
      <c r="R13" s="29">
        <v>33</v>
      </c>
      <c r="S13" s="29">
        <v>21</v>
      </c>
      <c r="T13" s="30">
        <v>63.636363636363633</v>
      </c>
      <c r="U13" s="26">
        <v>2121.0429292929293</v>
      </c>
      <c r="V13" s="27">
        <v>3112.1269841269841</v>
      </c>
      <c r="W13" s="33">
        <v>146.72626098918434</v>
      </c>
    </row>
    <row r="14" spans="1:23" x14ac:dyDescent="0.25">
      <c r="A14" s="44">
        <v>7</v>
      </c>
      <c r="B14" s="25" t="s">
        <v>84</v>
      </c>
      <c r="C14" s="26">
        <v>4</v>
      </c>
      <c r="D14" s="27">
        <v>3</v>
      </c>
      <c r="E14" s="28">
        <v>1</v>
      </c>
      <c r="F14" s="29">
        <v>17018.259999999998</v>
      </c>
      <c r="G14" s="29">
        <v>12444.964</v>
      </c>
      <c r="H14" s="30">
        <v>73.127123454454207</v>
      </c>
      <c r="I14" s="26">
        <v>115.464</v>
      </c>
      <c r="J14" s="27">
        <v>187.54900000000001</v>
      </c>
      <c r="K14" s="31">
        <v>162.43071433520404</v>
      </c>
      <c r="L14" s="29">
        <v>251.44300000000001</v>
      </c>
      <c r="M14" s="29">
        <v>1059.703</v>
      </c>
      <c r="N14" s="30">
        <v>421.44859868837068</v>
      </c>
      <c r="O14" s="32">
        <v>-135.97900000000001</v>
      </c>
      <c r="P14" s="32">
        <v>-872.154</v>
      </c>
      <c r="Q14" s="31">
        <v>641.38874385015333</v>
      </c>
      <c r="R14" s="29">
        <v>270</v>
      </c>
      <c r="S14" s="29">
        <v>191</v>
      </c>
      <c r="T14" s="30">
        <v>70.740740740740733</v>
      </c>
      <c r="U14" s="26">
        <v>2912.3268518518521</v>
      </c>
      <c r="V14" s="27">
        <v>3161.7713787085518</v>
      </c>
      <c r="W14" s="33">
        <v>108.56512814480578</v>
      </c>
    </row>
    <row r="15" spans="1:23" x14ac:dyDescent="0.25">
      <c r="A15" s="44">
        <v>8</v>
      </c>
      <c r="B15" s="25" t="s">
        <v>41</v>
      </c>
      <c r="C15" s="26">
        <v>8</v>
      </c>
      <c r="D15" s="27">
        <v>7</v>
      </c>
      <c r="E15" s="28">
        <v>1</v>
      </c>
      <c r="F15" s="29">
        <v>16342.351000000001</v>
      </c>
      <c r="G15" s="29">
        <v>20218.571</v>
      </c>
      <c r="H15" s="30">
        <v>123.71886395048057</v>
      </c>
      <c r="I15" s="26">
        <v>1424.7550000000001</v>
      </c>
      <c r="J15" s="27">
        <v>2096.5100000000002</v>
      </c>
      <c r="K15" s="31">
        <v>147.14880804068068</v>
      </c>
      <c r="L15" s="29">
        <v>0</v>
      </c>
      <c r="M15" s="29">
        <v>6.9470000000000001</v>
      </c>
      <c r="N15" s="30"/>
      <c r="O15" s="27">
        <v>1424.7550000000001</v>
      </c>
      <c r="P15" s="27">
        <v>2089.5630000000001</v>
      </c>
      <c r="Q15" s="31">
        <v>146.66121543704006</v>
      </c>
      <c r="R15" s="29">
        <v>117</v>
      </c>
      <c r="S15" s="29">
        <v>130</v>
      </c>
      <c r="T15" s="30">
        <v>111.11111111111111</v>
      </c>
      <c r="U15" s="26">
        <v>3670.965811965812</v>
      </c>
      <c r="V15" s="27">
        <v>3801.4794871794875</v>
      </c>
      <c r="W15" s="33">
        <v>103.5552953064356</v>
      </c>
    </row>
    <row r="16" spans="1:23" x14ac:dyDescent="0.25">
      <c r="A16" s="44">
        <v>9</v>
      </c>
      <c r="B16" s="25" t="s">
        <v>89</v>
      </c>
      <c r="C16" s="26">
        <v>1</v>
      </c>
      <c r="D16" s="27">
        <v>0</v>
      </c>
      <c r="E16" s="28">
        <v>1</v>
      </c>
      <c r="F16" s="29">
        <v>1219.7429999999999</v>
      </c>
      <c r="G16" s="29">
        <v>765.55700000000002</v>
      </c>
      <c r="H16" s="30">
        <v>62.763795324096961</v>
      </c>
      <c r="I16" s="26">
        <v>106.39100000000001</v>
      </c>
      <c r="J16" s="27">
        <v>0</v>
      </c>
      <c r="K16" s="31">
        <v>0</v>
      </c>
      <c r="L16" s="29">
        <v>0</v>
      </c>
      <c r="M16" s="29">
        <v>141.238</v>
      </c>
      <c r="N16" s="30"/>
      <c r="O16" s="27">
        <v>106.39100000000001</v>
      </c>
      <c r="P16" s="32">
        <v>-141.238</v>
      </c>
      <c r="Q16" s="31" t="s">
        <v>80</v>
      </c>
      <c r="R16" s="29">
        <v>12</v>
      </c>
      <c r="S16" s="29">
        <v>9</v>
      </c>
      <c r="T16" s="30">
        <v>75</v>
      </c>
      <c r="U16" s="26">
        <v>3016.8888888888887</v>
      </c>
      <c r="V16" s="27">
        <v>3184.7962962962961</v>
      </c>
      <c r="W16" s="33">
        <v>105.56558141818897</v>
      </c>
    </row>
    <row r="17" spans="1:23" x14ac:dyDescent="0.25">
      <c r="A17" s="44">
        <v>10</v>
      </c>
      <c r="B17" s="25" t="s">
        <v>83</v>
      </c>
      <c r="C17" s="26">
        <v>1</v>
      </c>
      <c r="D17" s="27">
        <v>1</v>
      </c>
      <c r="E17" s="28">
        <v>0</v>
      </c>
      <c r="F17" s="29">
        <v>1718.37</v>
      </c>
      <c r="G17" s="29">
        <v>3163.4140000000002</v>
      </c>
      <c r="H17" s="30">
        <v>184.09387966503138</v>
      </c>
      <c r="I17" s="26">
        <v>40.445</v>
      </c>
      <c r="J17" s="27">
        <v>109.43899999999999</v>
      </c>
      <c r="K17" s="31">
        <v>270.58721720855482</v>
      </c>
      <c r="L17" s="29">
        <v>0</v>
      </c>
      <c r="M17" s="29">
        <v>0</v>
      </c>
      <c r="N17" s="30"/>
      <c r="O17" s="27">
        <v>40.445</v>
      </c>
      <c r="P17" s="27">
        <v>109.43899999999999</v>
      </c>
      <c r="Q17" s="31">
        <v>270.58721720855482</v>
      </c>
      <c r="R17" s="29">
        <v>27</v>
      </c>
      <c r="S17" s="29">
        <v>45</v>
      </c>
      <c r="T17" s="30">
        <v>166.66666666666669</v>
      </c>
      <c r="U17" s="26">
        <v>2606.8364197530864</v>
      </c>
      <c r="V17" s="27">
        <v>2626.0537037037038</v>
      </c>
      <c r="W17" s="33">
        <v>100.73718794953915</v>
      </c>
    </row>
    <row r="18" spans="1:23" x14ac:dyDescent="0.25">
      <c r="A18" s="44">
        <v>11</v>
      </c>
      <c r="B18" s="25" t="s">
        <v>91</v>
      </c>
      <c r="C18" s="26">
        <v>2</v>
      </c>
      <c r="D18" s="27">
        <v>2</v>
      </c>
      <c r="E18" s="28">
        <v>0</v>
      </c>
      <c r="F18" s="29">
        <v>8230.5310000000009</v>
      </c>
      <c r="G18" s="29">
        <v>12650.496999999999</v>
      </c>
      <c r="H18" s="30">
        <v>153.70207584419521</v>
      </c>
      <c r="I18" s="26">
        <v>695.63099999999997</v>
      </c>
      <c r="J18" s="27">
        <v>2300.0030000000002</v>
      </c>
      <c r="K18" s="31">
        <v>330.63549496787806</v>
      </c>
      <c r="L18" s="29">
        <v>0</v>
      </c>
      <c r="M18" s="29">
        <v>0</v>
      </c>
      <c r="N18" s="30"/>
      <c r="O18" s="27">
        <v>695.63099999999997</v>
      </c>
      <c r="P18" s="27">
        <v>2300.0030000000002</v>
      </c>
      <c r="Q18" s="31">
        <v>330.63549496787806</v>
      </c>
      <c r="R18" s="29">
        <v>24</v>
      </c>
      <c r="S18" s="29">
        <v>24</v>
      </c>
      <c r="T18" s="30">
        <v>100</v>
      </c>
      <c r="U18" s="26">
        <v>10848.3125</v>
      </c>
      <c r="V18" s="27">
        <v>11210.395833333334</v>
      </c>
      <c r="W18" s="33">
        <v>103.33769269029938</v>
      </c>
    </row>
    <row r="19" spans="1:23" x14ac:dyDescent="0.25">
      <c r="A19" s="44">
        <v>12</v>
      </c>
      <c r="B19" s="25" t="s">
        <v>93</v>
      </c>
      <c r="C19" s="26">
        <v>2</v>
      </c>
      <c r="D19" s="27">
        <v>1</v>
      </c>
      <c r="E19" s="28">
        <v>1</v>
      </c>
      <c r="F19" s="29">
        <v>4127.49</v>
      </c>
      <c r="G19" s="29">
        <v>3835.49</v>
      </c>
      <c r="H19" s="30">
        <v>92.925482557195778</v>
      </c>
      <c r="I19" s="26">
        <v>189.24100000000001</v>
      </c>
      <c r="J19" s="27">
        <v>13.54</v>
      </c>
      <c r="K19" s="31">
        <v>7.1548977230092845</v>
      </c>
      <c r="L19" s="29">
        <v>0</v>
      </c>
      <c r="M19" s="29">
        <v>150.42699999999999</v>
      </c>
      <c r="N19" s="30"/>
      <c r="O19" s="27">
        <v>189.24100000000001</v>
      </c>
      <c r="P19" s="32">
        <v>-136.887</v>
      </c>
      <c r="Q19" s="31" t="s">
        <v>80</v>
      </c>
      <c r="R19" s="29">
        <v>39</v>
      </c>
      <c r="S19" s="29">
        <v>37</v>
      </c>
      <c r="T19" s="30">
        <v>94.871794871794862</v>
      </c>
      <c r="U19" s="26">
        <v>3301.049145299145</v>
      </c>
      <c r="V19" s="27">
        <v>3673.2815315315315</v>
      </c>
      <c r="W19" s="33">
        <v>111.27618432347374</v>
      </c>
    </row>
    <row r="20" spans="1:23" x14ac:dyDescent="0.25">
      <c r="A20" s="44">
        <v>13</v>
      </c>
      <c r="B20" s="25" t="s">
        <v>87</v>
      </c>
      <c r="C20" s="26">
        <v>8</v>
      </c>
      <c r="D20" s="27">
        <v>5</v>
      </c>
      <c r="E20" s="28">
        <v>3</v>
      </c>
      <c r="F20" s="29">
        <v>47016.286999999997</v>
      </c>
      <c r="G20" s="29">
        <v>52597.046999999999</v>
      </c>
      <c r="H20" s="30">
        <v>111.86984416697985</v>
      </c>
      <c r="I20" s="26">
        <v>1212.6300000000001</v>
      </c>
      <c r="J20" s="27">
        <v>1354.1579999999999</v>
      </c>
      <c r="K20" s="31">
        <v>111.67116103015759</v>
      </c>
      <c r="L20" s="29">
        <v>921.46100000000001</v>
      </c>
      <c r="M20" s="29">
        <v>146.364</v>
      </c>
      <c r="N20" s="30">
        <v>15.883906101289149</v>
      </c>
      <c r="O20" s="27">
        <v>291.16899999999998</v>
      </c>
      <c r="P20" s="27">
        <v>1207.7940000000001</v>
      </c>
      <c r="Q20" s="31">
        <v>414.80858195755729</v>
      </c>
      <c r="R20" s="29">
        <v>275</v>
      </c>
      <c r="S20" s="29">
        <v>318</v>
      </c>
      <c r="T20" s="30">
        <v>115.63636363636363</v>
      </c>
      <c r="U20" s="26">
        <v>5270.852727272727</v>
      </c>
      <c r="V20" s="27">
        <v>4991.8938679245284</v>
      </c>
      <c r="W20" s="33">
        <v>94.707519375284463</v>
      </c>
    </row>
    <row r="21" spans="1:23" x14ac:dyDescent="0.25">
      <c r="A21" s="44">
        <v>14</v>
      </c>
      <c r="B21" s="25" t="s">
        <v>86</v>
      </c>
      <c r="C21" s="26">
        <v>3</v>
      </c>
      <c r="D21" s="27">
        <v>2</v>
      </c>
      <c r="E21" s="28">
        <v>1</v>
      </c>
      <c r="F21" s="29">
        <v>31744.851999999999</v>
      </c>
      <c r="G21" s="29">
        <v>32034.030999999999</v>
      </c>
      <c r="H21" s="30">
        <v>100.91094770263854</v>
      </c>
      <c r="I21" s="26">
        <v>614.03099999999995</v>
      </c>
      <c r="J21" s="27">
        <v>854.95</v>
      </c>
      <c r="K21" s="31">
        <v>139.23564119726854</v>
      </c>
      <c r="L21" s="29">
        <v>14.973000000000001</v>
      </c>
      <c r="M21" s="29">
        <v>1040.4359999999999</v>
      </c>
      <c r="N21" s="30" t="s">
        <v>26</v>
      </c>
      <c r="O21" s="27">
        <v>599.05799999999999</v>
      </c>
      <c r="P21" s="32">
        <v>-185.48599999999999</v>
      </c>
      <c r="Q21" s="31" t="s">
        <v>80</v>
      </c>
      <c r="R21" s="29">
        <v>483</v>
      </c>
      <c r="S21" s="29">
        <v>443</v>
      </c>
      <c r="T21" s="30">
        <v>91.718426501035196</v>
      </c>
      <c r="U21" s="26">
        <v>2794.9860248447203</v>
      </c>
      <c r="V21" s="27">
        <v>3225.461625282167</v>
      </c>
      <c r="W21" s="33">
        <v>115.40170850984353</v>
      </c>
    </row>
    <row r="22" spans="1:23" x14ac:dyDescent="0.25">
      <c r="A22" s="44">
        <v>15</v>
      </c>
      <c r="B22" s="25" t="s">
        <v>85</v>
      </c>
      <c r="C22" s="26">
        <v>2</v>
      </c>
      <c r="D22" s="27">
        <v>2</v>
      </c>
      <c r="E22" s="28">
        <v>0</v>
      </c>
      <c r="F22" s="29">
        <v>5342.35</v>
      </c>
      <c r="G22" s="29">
        <v>5285.9189999999999</v>
      </c>
      <c r="H22" s="30">
        <v>98.943704549496005</v>
      </c>
      <c r="I22" s="26">
        <v>109.288</v>
      </c>
      <c r="J22" s="27">
        <v>17.713999999999999</v>
      </c>
      <c r="K22" s="31">
        <v>16.208549886538322</v>
      </c>
      <c r="L22" s="29">
        <v>0</v>
      </c>
      <c r="M22" s="29">
        <v>0</v>
      </c>
      <c r="N22" s="30"/>
      <c r="O22" s="27">
        <v>109.288</v>
      </c>
      <c r="P22" s="27">
        <v>17.713999999999999</v>
      </c>
      <c r="Q22" s="31">
        <v>16.208549886538322</v>
      </c>
      <c r="R22" s="29">
        <v>74</v>
      </c>
      <c r="S22" s="29">
        <v>73</v>
      </c>
      <c r="T22" s="30">
        <v>98.648648648648646</v>
      </c>
      <c r="U22" s="26">
        <v>3418.5777027027029</v>
      </c>
      <c r="V22" s="27">
        <v>3511.1015981735159</v>
      </c>
      <c r="W22" s="33">
        <v>102.70650263112826</v>
      </c>
    </row>
    <row r="23" spans="1:23" x14ac:dyDescent="0.25">
      <c r="A23" s="44">
        <v>16</v>
      </c>
      <c r="B23" s="25" t="s">
        <v>65</v>
      </c>
      <c r="C23" s="26">
        <v>4</v>
      </c>
      <c r="D23" s="27">
        <v>3</v>
      </c>
      <c r="E23" s="28">
        <v>1</v>
      </c>
      <c r="F23" s="29">
        <v>2106.384</v>
      </c>
      <c r="G23" s="29">
        <v>3055.7930000000001</v>
      </c>
      <c r="H23" s="30">
        <v>145.0729306717104</v>
      </c>
      <c r="I23" s="26">
        <v>19.553000000000001</v>
      </c>
      <c r="J23" s="27">
        <v>174.75700000000001</v>
      </c>
      <c r="K23" s="31">
        <v>893.760548253465</v>
      </c>
      <c r="L23" s="29">
        <v>21.588999999999999</v>
      </c>
      <c r="M23" s="29">
        <v>18.084</v>
      </c>
      <c r="N23" s="30">
        <v>83.764880263096956</v>
      </c>
      <c r="O23" s="32">
        <v>-2.036</v>
      </c>
      <c r="P23" s="27">
        <v>156.673</v>
      </c>
      <c r="Q23" s="31" t="s">
        <v>80</v>
      </c>
      <c r="R23" s="29">
        <v>8</v>
      </c>
      <c r="S23" s="29">
        <v>26</v>
      </c>
      <c r="T23" s="30">
        <v>325</v>
      </c>
      <c r="U23" s="26">
        <v>6358.166666666667</v>
      </c>
      <c r="V23" s="27">
        <v>2301.5993589743589</v>
      </c>
      <c r="W23" s="33">
        <v>36.199103918441253</v>
      </c>
    </row>
    <row r="24" spans="1:23" x14ac:dyDescent="0.25">
      <c r="A24" s="44">
        <v>17</v>
      </c>
      <c r="B24" s="25" t="s">
        <v>42</v>
      </c>
      <c r="C24" s="26">
        <v>31</v>
      </c>
      <c r="D24" s="27">
        <v>22</v>
      </c>
      <c r="E24" s="28">
        <v>9</v>
      </c>
      <c r="F24" s="29">
        <v>75813.247000000003</v>
      </c>
      <c r="G24" s="29">
        <v>77279.827999999994</v>
      </c>
      <c r="H24" s="30">
        <v>101.93446535801323</v>
      </c>
      <c r="I24" s="26">
        <v>4095.3290000000002</v>
      </c>
      <c r="J24" s="27">
        <v>4918.902</v>
      </c>
      <c r="K24" s="31">
        <v>120.11005709187224</v>
      </c>
      <c r="L24" s="29">
        <v>5139.4430000000002</v>
      </c>
      <c r="M24" s="29">
        <v>8433.2459999999992</v>
      </c>
      <c r="N24" s="30">
        <v>164.08871545029297</v>
      </c>
      <c r="O24" s="32">
        <v>-1044.114</v>
      </c>
      <c r="P24" s="32">
        <v>-3514.3440000000001</v>
      </c>
      <c r="Q24" s="31">
        <v>336.58623483642589</v>
      </c>
      <c r="R24" s="29">
        <v>812</v>
      </c>
      <c r="S24" s="29">
        <v>788</v>
      </c>
      <c r="T24" s="30">
        <v>97.044334975369466</v>
      </c>
      <c r="U24" s="26">
        <v>3201.6163793103447</v>
      </c>
      <c r="V24" s="27">
        <v>3372.7881768189509</v>
      </c>
      <c r="W24" s="33">
        <v>105.34641809726992</v>
      </c>
    </row>
    <row r="25" spans="1:23" x14ac:dyDescent="0.25">
      <c r="A25" s="44">
        <v>18</v>
      </c>
      <c r="B25" s="25" t="s">
        <v>43</v>
      </c>
      <c r="C25" s="26">
        <v>15</v>
      </c>
      <c r="D25" s="27">
        <v>12</v>
      </c>
      <c r="E25" s="28">
        <v>3</v>
      </c>
      <c r="F25" s="29">
        <v>47665.156000000003</v>
      </c>
      <c r="G25" s="29">
        <v>50886.601999999999</v>
      </c>
      <c r="H25" s="30">
        <v>106.75849251390261</v>
      </c>
      <c r="I25" s="26">
        <v>1974.6320000000001</v>
      </c>
      <c r="J25" s="27">
        <v>3476.4389999999999</v>
      </c>
      <c r="K25" s="31">
        <v>176.0550320262206</v>
      </c>
      <c r="L25" s="29">
        <v>574.44200000000001</v>
      </c>
      <c r="M25" s="29">
        <v>112.6</v>
      </c>
      <c r="N25" s="30">
        <v>19.601630799976324</v>
      </c>
      <c r="O25" s="27">
        <v>1400.19</v>
      </c>
      <c r="P25" s="27">
        <v>3363.8389999999999</v>
      </c>
      <c r="Q25" s="31">
        <v>240.24161006720516</v>
      </c>
      <c r="R25" s="29">
        <v>348</v>
      </c>
      <c r="S25" s="29">
        <v>324</v>
      </c>
      <c r="T25" s="30">
        <v>93.103448275862064</v>
      </c>
      <c r="U25" s="26">
        <v>3436.8666187739468</v>
      </c>
      <c r="V25" s="27">
        <v>3987.9645061728393</v>
      </c>
      <c r="W25" s="33">
        <v>116.03489307349055</v>
      </c>
    </row>
    <row r="26" spans="1:23" x14ac:dyDescent="0.25">
      <c r="A26" s="44">
        <v>19</v>
      </c>
      <c r="B26" s="25" t="s">
        <v>90</v>
      </c>
      <c r="C26" s="26">
        <v>6</v>
      </c>
      <c r="D26" s="27">
        <v>6</v>
      </c>
      <c r="E26" s="28">
        <v>0</v>
      </c>
      <c r="F26" s="29">
        <v>8899.7990000000009</v>
      </c>
      <c r="G26" s="29">
        <v>8766.9269999999997</v>
      </c>
      <c r="H26" s="30">
        <v>98.507022461967964</v>
      </c>
      <c r="I26" s="26">
        <v>1424.931</v>
      </c>
      <c r="J26" s="27">
        <v>1069.125</v>
      </c>
      <c r="K26" s="31">
        <v>75.029948818574383</v>
      </c>
      <c r="L26" s="29">
        <v>50.4</v>
      </c>
      <c r="M26" s="29">
        <v>0</v>
      </c>
      <c r="N26" s="30">
        <v>0</v>
      </c>
      <c r="O26" s="27">
        <v>1374.5309999999999</v>
      </c>
      <c r="P26" s="27">
        <v>1069.125</v>
      </c>
      <c r="Q26" s="31">
        <v>77.78107587242485</v>
      </c>
      <c r="R26" s="29">
        <v>84</v>
      </c>
      <c r="S26" s="29">
        <v>92</v>
      </c>
      <c r="T26" s="30">
        <v>109.52380952380953</v>
      </c>
      <c r="U26" s="26">
        <v>3663.9037698412699</v>
      </c>
      <c r="V26" s="27">
        <v>3513.164855072464</v>
      </c>
      <c r="W26" s="33">
        <v>95.885838596264875</v>
      </c>
    </row>
    <row r="27" spans="1:23" x14ac:dyDescent="0.25">
      <c r="A27" s="44">
        <v>20</v>
      </c>
      <c r="B27" s="25" t="s">
        <v>50</v>
      </c>
      <c r="C27" s="26">
        <v>5</v>
      </c>
      <c r="D27" s="27">
        <v>4</v>
      </c>
      <c r="E27" s="28">
        <v>1</v>
      </c>
      <c r="F27" s="29">
        <v>18198.800999999999</v>
      </c>
      <c r="G27" s="29">
        <v>17678.828000000001</v>
      </c>
      <c r="H27" s="30">
        <v>97.142817265818763</v>
      </c>
      <c r="I27" s="26">
        <v>463.80500000000001</v>
      </c>
      <c r="J27" s="27">
        <v>1538.9739999999999</v>
      </c>
      <c r="K27" s="31">
        <v>331.81487909789678</v>
      </c>
      <c r="L27" s="29">
        <v>39.667000000000002</v>
      </c>
      <c r="M27" s="29">
        <v>0.35399999999999998</v>
      </c>
      <c r="N27" s="30">
        <v>0.8924294753825599</v>
      </c>
      <c r="O27" s="27">
        <v>424.13799999999998</v>
      </c>
      <c r="P27" s="27">
        <v>1538.62</v>
      </c>
      <c r="Q27" s="31">
        <v>362.76400605463317</v>
      </c>
      <c r="R27" s="29">
        <v>172</v>
      </c>
      <c r="S27" s="29">
        <v>168</v>
      </c>
      <c r="T27" s="30">
        <v>97.674418604651152</v>
      </c>
      <c r="U27" s="26">
        <v>3505.7175387596903</v>
      </c>
      <c r="V27" s="27">
        <v>3554.0376984126983</v>
      </c>
      <c r="W27" s="33">
        <v>101.37832438348995</v>
      </c>
    </row>
    <row r="28" spans="1:23" x14ac:dyDescent="0.25">
      <c r="A28" s="44">
        <v>21</v>
      </c>
      <c r="B28" s="25" t="s">
        <v>44</v>
      </c>
      <c r="C28" s="26">
        <v>63</v>
      </c>
      <c r="D28" s="27">
        <v>48</v>
      </c>
      <c r="E28" s="28">
        <v>15</v>
      </c>
      <c r="F28" s="29">
        <v>987427.14599999995</v>
      </c>
      <c r="G28" s="29">
        <v>1138149.4339999999</v>
      </c>
      <c r="H28" s="30">
        <v>115.26414263680775</v>
      </c>
      <c r="I28" s="26">
        <v>68627.797000000006</v>
      </c>
      <c r="J28" s="27">
        <v>86034.792000000001</v>
      </c>
      <c r="K28" s="31">
        <v>125.364350541516</v>
      </c>
      <c r="L28" s="29">
        <v>7098.3440000000001</v>
      </c>
      <c r="M28" s="29">
        <v>107292.659</v>
      </c>
      <c r="N28" s="30" t="s">
        <v>26</v>
      </c>
      <c r="O28" s="27">
        <v>61529.453000000001</v>
      </c>
      <c r="P28" s="32">
        <v>-21257.866999999998</v>
      </c>
      <c r="Q28" s="31" t="s">
        <v>80</v>
      </c>
      <c r="R28" s="29">
        <v>9959</v>
      </c>
      <c r="S28" s="29">
        <v>8807</v>
      </c>
      <c r="T28" s="30">
        <v>88.432573551561404</v>
      </c>
      <c r="U28" s="26">
        <v>3098.7703249991632</v>
      </c>
      <c r="V28" s="27">
        <v>4043.0801635063017</v>
      </c>
      <c r="W28" s="33">
        <v>130.47369567498984</v>
      </c>
    </row>
    <row r="29" spans="1:23" x14ac:dyDescent="0.25">
      <c r="A29" s="34"/>
      <c r="B29" s="35" t="s">
        <v>45</v>
      </c>
      <c r="C29" s="36">
        <v>174</v>
      </c>
      <c r="D29" s="36">
        <v>131</v>
      </c>
      <c r="E29" s="36">
        <v>43</v>
      </c>
      <c r="F29" s="36">
        <v>1335310.8049999999</v>
      </c>
      <c r="G29" s="36">
        <v>1497813.61</v>
      </c>
      <c r="H29" s="37">
        <v>112.16966150438661</v>
      </c>
      <c r="I29" s="38">
        <v>83880.159</v>
      </c>
      <c r="J29" s="38">
        <v>106200.83100000001</v>
      </c>
      <c r="K29" s="39">
        <v>126.61019276322546</v>
      </c>
      <c r="L29" s="36">
        <v>14877.063</v>
      </c>
      <c r="M29" s="36">
        <v>134587.44500000001</v>
      </c>
      <c r="N29" s="37">
        <v>904.66407919358824</v>
      </c>
      <c r="O29" s="36">
        <v>69003.096000000005</v>
      </c>
      <c r="P29" s="38">
        <v>-28386.614000000001</v>
      </c>
      <c r="Q29" s="39" t="s">
        <v>80</v>
      </c>
      <c r="R29" s="36">
        <v>13292</v>
      </c>
      <c r="S29" s="36">
        <v>12031</v>
      </c>
      <c r="T29" s="37">
        <v>90.51309058080048</v>
      </c>
      <c r="U29" s="40">
        <v>3205.1678829371049</v>
      </c>
      <c r="V29" s="41">
        <v>3958.210061507772</v>
      </c>
      <c r="W29" s="42">
        <v>123.49462512024816</v>
      </c>
    </row>
  </sheetData>
  <sortState ref="A34:AO54">
    <sortCondition descending="1" ref="C34:C54"/>
  </sortState>
  <mergeCells count="8">
    <mergeCell ref="R6:T6"/>
    <mergeCell ref="U6:W6"/>
    <mergeCell ref="A6:B6"/>
    <mergeCell ref="C6:E6"/>
    <mergeCell ref="F6:H6"/>
    <mergeCell ref="I6:K6"/>
    <mergeCell ref="L6:N6"/>
    <mergeCell ref="O6:Q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Tablica 1</vt:lpstr>
      <vt:lpstr>Tablica 2 </vt:lpstr>
      <vt:lpstr>Tablica 3. 2008.-2018.</vt:lpstr>
      <vt:lpstr>Grafikon 1</vt:lpstr>
      <vt:lpstr>N80_po županijama</vt:lpstr>
      <vt:lpstr>'Tablica 3. 2008.-2018.'!_ftnref1</vt:lpstr>
      <vt:lpstr>'Grafikon 1'!page\x2dtotal</vt:lpstr>
      <vt:lpstr>'Grafikon 1'!page\x2dtotal\x2dmaster0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2019-09-23T08:30:10Z</dcterms:modified>
</cp:coreProperties>
</file>