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2995" windowHeight="8835" tabRatio="903"/>
  </bookViews>
  <sheets>
    <sheet name="Tablica 1" sheetId="2" r:id="rId1"/>
    <sheet name="Tablica 1a" sheetId="1" r:id="rId2"/>
    <sheet name="Tablica 2" sheetId="4" r:id="rId3"/>
    <sheet name="Tablica 3" sheetId="20" r:id="rId4"/>
    <sheet name="Tablica 4" sheetId="23" r:id="rId5"/>
    <sheet name="Tablica 5" sheetId="24" r:id="rId6"/>
    <sheet name="Rezultati po županijama C 10.71" sheetId="22" r:id="rId7"/>
    <sheet name="Grafikon 1" sheetId="15" r:id="rId8"/>
  </sheets>
  <definedNames>
    <definedName name="PODACI" localSheetId="6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21" i="24" l="1"/>
  <c r="F20" i="24"/>
  <c r="F19" i="24"/>
  <c r="F18" i="24"/>
  <c r="F17" i="24"/>
  <c r="F16" i="24"/>
  <c r="F15" i="24"/>
  <c r="F14" i="24"/>
  <c r="F13" i="24"/>
  <c r="F12" i="24"/>
  <c r="F11" i="24"/>
  <c r="E21" i="24"/>
  <c r="F17" i="23"/>
  <c r="F16" i="23"/>
  <c r="F15" i="23"/>
  <c r="F14" i="23"/>
  <c r="F13" i="23"/>
  <c r="F12" i="23"/>
  <c r="F11" i="23"/>
  <c r="F10" i="23"/>
  <c r="F9" i="23"/>
  <c r="F8" i="23"/>
  <c r="F7" i="23"/>
  <c r="E17" i="23"/>
  <c r="D22" i="20" l="1"/>
  <c r="G31" i="22" l="1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H17" i="4" l="1"/>
  <c r="H19" i="4" s="1"/>
  <c r="G17" i="4"/>
  <c r="G19" i="4" s="1"/>
  <c r="E17" i="4"/>
  <c r="E19" i="4" s="1"/>
</calcChain>
</file>

<file path=xl/sharedStrings.xml><?xml version="1.0" encoding="utf-8"?>
<sst xmlns="http://schemas.openxmlformats.org/spreadsheetml/2006/main" count="381" uniqueCount="170">
  <si>
    <t>Za ukupno RH</t>
  </si>
  <si>
    <t>Za sve veličine i sve oznake vlasništva</t>
  </si>
  <si>
    <t>Opis</t>
  </si>
  <si>
    <t>UKUPNO SVI PODUZETNICI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</si>
  <si>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</si>
  <si>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</si>
  <si>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</si>
  <si>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</si>
  <si>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</si>
  <si>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</si>
  <si>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</si>
  <si>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</si>
  <si>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</si>
  <si>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</si>
  <si>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</si>
  <si>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</si>
  <si>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</si>
  <si>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</si>
  <si>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</si>
  <si>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</si>
  <si>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</si>
  <si>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</si>
  <si>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</si>
  <si>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</si>
  <si>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</si>
  <si>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</si>
  <si>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</si>
  <si>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</si>
  <si>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</si>
  <si>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</si>
  <si>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</si>
  <si>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</si>
  <si>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</si>
  <si>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</si>
  <si>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</si>
  <si>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</si>
  <si>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</si>
  <si>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</si>
  <si>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</si>
  <si>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 xml:space="preserve">Konsolidirani financijski rezultat – dobit (+) ili gubitak (-) razdoblja </t>
  </si>
  <si>
    <t>NKD 10.71 Proizvodnja kruha; proizvodnja svježih peciva, slastičarskih proizvoda i kolača</t>
  </si>
  <si>
    <t>OIB</t>
  </si>
  <si>
    <t>Naziv</t>
  </si>
  <si>
    <t>1.</t>
  </si>
  <si>
    <t>2.</t>
  </si>
  <si>
    <t>3.</t>
  </si>
  <si>
    <t>4.</t>
  </si>
  <si>
    <t>5.</t>
  </si>
  <si>
    <t>Šifra i naziv županije</t>
  </si>
  <si>
    <t>Naziv županije</t>
  </si>
  <si>
    <t>svih</t>
  </si>
  <si>
    <t>dobitaša</t>
  </si>
  <si>
    <t>gubitaša</t>
  </si>
  <si>
    <t>Rang</t>
  </si>
  <si>
    <t>Rbr.</t>
  </si>
  <si>
    <t>Ukupni prihod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</si>
  <si>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</si>
  <si>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</si>
  <si>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</si>
  <si>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</si>
  <si>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</si>
  <si>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</si>
  <si>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</si>
  <si>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</si>
  <si>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</si>
  <si>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</si>
  <si>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</si>
  <si>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</si>
  <si>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</si>
  <si>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</si>
  <si>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</si>
  <si>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</si>
  <si>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Udio gubitaša</t>
  </si>
  <si>
    <t xml:space="preserve">Izvor: Fina, Registar godišnjih financijskih izvještaja, obrada GFI-a za 2018. godinu </t>
  </si>
  <si>
    <t xml:space="preserve">2017. </t>
  </si>
  <si>
    <t xml:space="preserve">2018. </t>
  </si>
  <si>
    <t xml:space="preserve"> (iznosi u tisućama kuna, prosječne plaće u kunama)</t>
  </si>
  <si>
    <t>MLINAR d.d.</t>
  </si>
  <si>
    <t>BRIONKA d.d.</t>
  </si>
  <si>
    <t>PAN-PEK d.o.o.</t>
  </si>
  <si>
    <t>DON DON d.o.o.</t>
  </si>
  <si>
    <t>BABIĆ PEKARA d.o.o.</t>
  </si>
  <si>
    <t>KUSTURA d.o.o.</t>
  </si>
  <si>
    <t>MIVIT PEKARA d.o.o.</t>
  </si>
  <si>
    <t>PROLJETNI DAN d.o.o.</t>
  </si>
  <si>
    <t>Ukupno svi po odabranim kriterijima (929)</t>
  </si>
  <si>
    <t>PEKARA DUBRAVICA d.o.o.</t>
  </si>
  <si>
    <t>Izvor: Fina, Registar godišnjih financijskih izvještaja, obrada GFI-a 2018</t>
  </si>
  <si>
    <t>Dobit prije poreza</t>
  </si>
  <si>
    <t>Gubitak prije poreza</t>
  </si>
  <si>
    <t>Dobit ili gubitak razdoblja</t>
  </si>
  <si>
    <t>Broj zaposlenih prema satima rada</t>
  </si>
  <si>
    <t>Prosječna mjesečna neto plaća</t>
  </si>
  <si>
    <t>2017.</t>
  </si>
  <si>
    <t>2018.</t>
  </si>
  <si>
    <t>Indeks</t>
  </si>
  <si>
    <t xml:space="preserve">Troškovi osoblja </t>
  </si>
  <si>
    <t>Za ukupno RH - rang po ukupnom prihodu u 2018.</t>
  </si>
  <si>
    <t>Šifra</t>
  </si>
  <si>
    <t>(Iznosi u tisućama kuna, prosječne plaće u kunama)</t>
  </si>
  <si>
    <t>(Iznosi u tisućama kuna)</t>
  </si>
  <si>
    <t>Za djelatnost: C10.71 Proizvodnja kruha; proizvodnja svježih peciva, slastičarskih proizvoda i kolača</t>
  </si>
  <si>
    <t>Tablica 2. TOP 10 poduzetnika po visini ukupnog prihoda u 2018. godini</t>
  </si>
  <si>
    <t xml:space="preserve"> (iznosi u tisućama kuna)</t>
  </si>
  <si>
    <t xml:space="preserve">Udjel </t>
  </si>
  <si>
    <t>Ukupno svi poduzetnici  (929) u djelatnosti 10.71</t>
  </si>
  <si>
    <t>Udio u razredu djelatnosti</t>
  </si>
  <si>
    <t>Ukupno TOP10 poduzetnika po ukupnom prihodu u djelatnosti 10.71</t>
  </si>
  <si>
    <t>Tablica 3. Osnovni podaci poslovanja poduzetnika po županijama za 2018. godinu</t>
  </si>
  <si>
    <t>Tablica 1. Osnovni financijski podaci poslovanja poduzetnika u djelatnosti C10.71 u 2018. godini</t>
  </si>
  <si>
    <t>Tablica 2. TOP 10 poduzetnika po visini ukupnog prihoda i udjelu u razredu djelatnosti u 2018. godini</t>
  </si>
  <si>
    <t>Grafikon 1.  TOP 10 poduzetnika po visini ukupnog prihoda i dobiti razdoblja u 2018. godini</t>
  </si>
  <si>
    <t>Tablica 1a. Osnovni financijski rezultati poduzetnika za 2018. godinu</t>
  </si>
  <si>
    <t>Zagreb</t>
  </si>
  <si>
    <t>Split</t>
  </si>
  <si>
    <t>Donja Zelina</t>
  </si>
  <si>
    <t>Pula</t>
  </si>
  <si>
    <t>Ogulin</t>
  </si>
  <si>
    <t>Krapinske Toplice</t>
  </si>
  <si>
    <t>P.T.U.U.O. BABIĆ, vl. I. Babić</t>
  </si>
  <si>
    <t>Sjedište</t>
  </si>
  <si>
    <t>Grad Zagreb</t>
  </si>
  <si>
    <t>Splitsko-dalmatinska</t>
  </si>
  <si>
    <t>Primorsko-goranska</t>
  </si>
  <si>
    <t>Istarska</t>
  </si>
  <si>
    <t>Zagrebačka</t>
  </si>
  <si>
    <t>Vukovarsko-srijemska</t>
  </si>
  <si>
    <t>Varaždinska</t>
  </si>
  <si>
    <t>Koprivničko-križevačka</t>
  </si>
  <si>
    <t>Zadarska</t>
  </si>
  <si>
    <t>Osječko-baranjska</t>
  </si>
  <si>
    <t>Karlovačka</t>
  </si>
  <si>
    <t>Dubrovačko-neretvanska</t>
  </si>
  <si>
    <t>Krapinsko-zagorska</t>
  </si>
  <si>
    <t>Bjelovarsko-bilogorska</t>
  </si>
  <si>
    <t>Brodsko-posavska</t>
  </si>
  <si>
    <t>Sisačko-moslavačka</t>
  </si>
  <si>
    <t>Virovitičko-podravska</t>
  </si>
  <si>
    <t>Šibensko-kninska</t>
  </si>
  <si>
    <t>Međimurska</t>
  </si>
  <si>
    <t>Ličko-senjska</t>
  </si>
  <si>
    <t>Požeško-slavonska</t>
  </si>
  <si>
    <t>Ostali poduzetnici</t>
  </si>
  <si>
    <t>Udio TOP pet poduzetnika prema kriteriju ukupnih prihoda u 2018. godini u djel. 10.71</t>
  </si>
  <si>
    <t>MLINAR pekarska industrija d.d.</t>
  </si>
  <si>
    <t>ZAGREBAČKE PEKARNE KLARA d.d.</t>
  </si>
  <si>
    <t>BOBIS d.o.o.</t>
  </si>
  <si>
    <t>RADNIK OPATIJA d.d.</t>
  </si>
  <si>
    <t>Lovran</t>
  </si>
  <si>
    <t>PIK d.d.</t>
  </si>
  <si>
    <t>Rijeka</t>
  </si>
  <si>
    <t>JEDINSTVO d.o.o.</t>
  </si>
  <si>
    <t>Labin</t>
  </si>
  <si>
    <t>Ukupno TOP 10 poduzetnika</t>
  </si>
  <si>
    <t>Prosječne mjesečne neto plaće</t>
  </si>
  <si>
    <t>MLINAR D.D.</t>
  </si>
  <si>
    <t>PAN-PEK D.O.O.</t>
  </si>
  <si>
    <t>PEKARA DUBRAVICAD.O.O.</t>
  </si>
  <si>
    <t>BABIĆ PEKARA D.O.O.</t>
  </si>
  <si>
    <t>BOBIS D.O.O.</t>
  </si>
  <si>
    <t>PEKAR D.O.O.</t>
  </si>
  <si>
    <t>Tablica 3. TOP 10 poduzetnika po visini dobiti razdoblja i udjelu u razredu djelatnosti u 2018. godini</t>
  </si>
  <si>
    <t>Ukupno TOP10 poduzetnika po dobiti razdoblja u djelatnosti 10.71</t>
  </si>
  <si>
    <t>Tablica 5</t>
  </si>
  <si>
    <t>ZAGREBAČKE PEKARNE KLARA D.D.</t>
  </si>
  <si>
    <t>PREHRAMBENO INDUSTRIJSKI KOMBINAT D.D.</t>
  </si>
  <si>
    <t>RADNIK OPATIJA DD</t>
  </si>
  <si>
    <t>Vinkovci</t>
  </si>
  <si>
    <t>Tablica 4. TOP 10 poduzetnika po broju zaposlenih i udjelu u razredu djelatnosti u 2018. godini</t>
  </si>
  <si>
    <t>(Iznosi u kunama)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</si>
</sst>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"/>
    <numFmt numFmtId="166" formatCode="#,##0.0"/>
    <numFmt numFmtId="167" formatCode="0.0%"/>
  </numFmts>
  <fonts count="44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56"/>
      <name val="Arial"/>
      <family val="2"/>
      <charset val="238"/>
    </font>
    <font>
      <i/>
      <sz val="8"/>
      <color indexed="56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rgb="FF1F497D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3" tint="-0.499984740745262"/>
      <name val="Arial"/>
      <family val="2"/>
      <charset val="238"/>
    </font>
    <font>
      <b/>
      <sz val="7"/>
      <color indexed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10"/>
      <color theme="4" tint="-0.499984740745262"/>
      <name val="Calibri"/>
      <family val="2"/>
      <charset val="238"/>
      <scheme val="minor"/>
    </font>
    <font>
      <sz val="8"/>
      <color theme="3" tint="-0.249977111117893"/>
      <name val="Calibri"/>
      <family val="2"/>
      <charset val="238"/>
      <scheme val="minor"/>
    </font>
    <font>
      <b/>
      <sz val="9"/>
      <color rgb="FF003366"/>
      <name val="Arial"/>
      <family val="2"/>
      <charset val="238"/>
    </font>
    <font>
      <b/>
      <sz val="9"/>
      <color theme="3" tint="-0.249977111117893"/>
      <name val="Calibri"/>
      <family val="2"/>
      <charset val="238"/>
      <scheme val="minor"/>
    </font>
    <font>
      <sz val="9"/>
      <color rgb="FF244061"/>
      <name val="Arial"/>
      <family val="2"/>
      <charset val="238"/>
    </font>
    <font>
      <b/>
      <sz val="9"/>
      <color theme="4" tint="-0.499984740745262"/>
      <name val="Calibri"/>
      <family val="2"/>
      <charset val="238"/>
      <scheme val="minor"/>
    </font>
    <font>
      <sz val="9"/>
      <color theme="3" tint="-0.249977111117893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sz val="9"/>
      <color rgb="FF003366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10"/>
      <color indexed="8"/>
      <name val="Arial"/>
      <family val="2"/>
      <charset val="238"/>
    </font>
    <font>
      <b/>
      <sz val="7"/>
      <color theme="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3" tint="-0.24994659260841701"/>
      </top>
      <bottom style="thin">
        <color theme="0"/>
      </bottom>
      <diagonal/>
    </border>
    <border>
      <left/>
      <right/>
      <top style="thin">
        <color theme="3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indexed="64"/>
      </bottom>
      <diagonal/>
    </border>
    <border>
      <left/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medium">
        <color rgb="FFFF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12"/>
      </right>
      <top/>
      <bottom style="thin">
        <color indexed="22"/>
      </bottom>
      <diagonal/>
    </border>
    <border>
      <left style="thin">
        <color indexed="64"/>
      </left>
      <right style="thin">
        <color indexed="1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3" tint="-0.24994659260841701"/>
      </left>
      <right/>
      <top/>
      <bottom/>
      <diagonal/>
    </border>
  </borders>
  <cellStyleXfs count="17">
    <xf numFmtId="0" fontId="0" fillId="0" borderId="0"/>
    <xf numFmtId="0" fontId="16" fillId="0" borderId="0"/>
    <xf numFmtId="0" fontId="18" fillId="0" borderId="0"/>
    <xf numFmtId="0" fontId="16" fillId="0" borderId="0"/>
    <xf numFmtId="0" fontId="19" fillId="0" borderId="0"/>
    <xf numFmtId="0" fontId="19" fillId="0" borderId="0"/>
    <xf numFmtId="0" fontId="20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9" fillId="0" borderId="0"/>
    <xf numFmtId="9" fontId="1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0"/>
  </cellStyleXfs>
  <cellXfs count="231">
    <xf numFmtId="0" fontId="0" fillId="0" borderId="0" xfId="0"/>
    <xf numFmtId="0" fontId="0" fillId="0" borderId="0" xfId="0" applyFill="1"/>
    <xf numFmtId="165" fontId="0" fillId="0" borderId="0" xfId="0" applyNumberFormat="1" applyFill="1"/>
    <xf numFmtId="164" fontId="0" fillId="0" borderId="0" xfId="0" applyNumberFormat="1" applyFill="1"/>
    <xf numFmtId="0" fontId="5" fillId="0" borderId="0" xfId="0" applyFont="1" applyFill="1" applyBorder="1" applyAlignment="1">
      <alignment horizontal="left" vertical="center"/>
    </xf>
    <xf numFmtId="0" fontId="3" fillId="0" borderId="0" xfId="0" applyFont="1"/>
    <xf numFmtId="0" fontId="0" fillId="0" borderId="0" xfId="0"/>
    <xf numFmtId="0" fontId="6" fillId="0" borderId="0" xfId="0" applyFont="1"/>
    <xf numFmtId="0" fontId="3" fillId="0" borderId="0" xfId="0" applyFont="1" applyAlignment="1">
      <alignment vertical="center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3" fontId="2" fillId="6" borderId="14" xfId="0" applyNumberFormat="1" applyFont="1" applyFill="1" applyBorder="1" applyAlignment="1">
      <alignment vertical="center" wrapText="1"/>
    </xf>
    <xf numFmtId="3" fontId="4" fillId="6" borderId="14" xfId="0" applyNumberFormat="1" applyFont="1" applyFill="1" applyBorder="1" applyAlignment="1">
      <alignment horizontal="right" vertical="center" wrapText="1"/>
    </xf>
    <xf numFmtId="3" fontId="2" fillId="6" borderId="14" xfId="0" applyNumberFormat="1" applyFont="1" applyFill="1" applyBorder="1" applyAlignment="1">
      <alignment horizontal="right" vertical="center" wrapText="1"/>
    </xf>
    <xf numFmtId="3" fontId="2" fillId="6" borderId="15" xfId="0" applyNumberFormat="1" applyFont="1" applyFill="1" applyBorder="1" applyAlignment="1">
      <alignment vertical="center" wrapText="1"/>
    </xf>
    <xf numFmtId="3" fontId="4" fillId="6" borderId="15" xfId="0" applyNumberFormat="1" applyFont="1" applyFill="1" applyBorder="1" applyAlignment="1">
      <alignment horizontal="right" vertical="center" wrapText="1"/>
    </xf>
    <xf numFmtId="3" fontId="2" fillId="6" borderId="15" xfId="0" applyNumberFormat="1" applyFont="1" applyFill="1" applyBorder="1" applyAlignment="1">
      <alignment horizontal="right" vertical="center" wrapText="1"/>
    </xf>
    <xf numFmtId="3" fontId="2" fillId="6" borderId="18" xfId="0" applyNumberFormat="1" applyFont="1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0" xfId="0"/>
    <xf numFmtId="0" fontId="0" fillId="0" borderId="0" xfId="0"/>
    <xf numFmtId="3" fontId="15" fillId="4" borderId="14" xfId="0" applyNumberFormat="1" applyFont="1" applyFill="1" applyBorder="1" applyAlignment="1">
      <alignment horizontal="right" vertical="center"/>
    </xf>
    <xf numFmtId="0" fontId="19" fillId="0" borderId="0" xfId="5"/>
    <xf numFmtId="0" fontId="1" fillId="2" borderId="14" xfId="5" applyFont="1" applyFill="1" applyBorder="1" applyAlignment="1">
      <alignment horizontal="center" vertical="center" wrapText="1"/>
    </xf>
    <xf numFmtId="0" fontId="7" fillId="3" borderId="14" xfId="5" applyFont="1" applyFill="1" applyBorder="1" applyAlignment="1">
      <alignment horizontal="left" vertical="center"/>
    </xf>
    <xf numFmtId="3" fontId="2" fillId="3" borderId="14" xfId="6" applyNumberFormat="1" applyFont="1" applyFill="1" applyBorder="1" applyAlignment="1">
      <alignment horizontal="right" vertical="center"/>
    </xf>
    <xf numFmtId="0" fontId="2" fillId="0" borderId="0" xfId="5" applyFont="1" applyFill="1" applyBorder="1" applyAlignment="1">
      <alignment horizontal="left" vertical="center"/>
    </xf>
    <xf numFmtId="3" fontId="21" fillId="0" borderId="0" xfId="5" applyNumberFormat="1" applyFont="1" applyFill="1" applyBorder="1"/>
    <xf numFmtId="0" fontId="19" fillId="0" borderId="0" xfId="5" applyFill="1"/>
    <xf numFmtId="0" fontId="17" fillId="0" borderId="0" xfId="4" applyFont="1" applyAlignment="1">
      <alignment horizontal="left" vertical="center"/>
    </xf>
    <xf numFmtId="0" fontId="22" fillId="2" borderId="14" xfId="5" applyFont="1" applyFill="1" applyBorder="1" applyAlignment="1">
      <alignment horizontal="center" vertical="center" wrapText="1"/>
    </xf>
    <xf numFmtId="3" fontId="14" fillId="6" borderId="14" xfId="0" applyNumberFormat="1" applyFont="1" applyFill="1" applyBorder="1" applyAlignment="1">
      <alignment vertical="center" wrapText="1"/>
    </xf>
    <xf numFmtId="3" fontId="14" fillId="6" borderId="15" xfId="0" applyNumberFormat="1" applyFont="1" applyFill="1" applyBorder="1" applyAlignment="1">
      <alignment vertical="center" wrapText="1"/>
    </xf>
    <xf numFmtId="0" fontId="25" fillId="8" borderId="24" xfId="0" quotePrefix="1" applyFont="1" applyFill="1" applyBorder="1" applyAlignment="1">
      <alignment horizontal="center" vertical="center" wrapText="1"/>
    </xf>
    <xf numFmtId="0" fontId="25" fillId="8" borderId="24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right" vertical="center"/>
    </xf>
    <xf numFmtId="165" fontId="14" fillId="7" borderId="0" xfId="0" applyNumberFormat="1" applyFont="1" applyFill="1" applyBorder="1"/>
    <xf numFmtId="3" fontId="14" fillId="0" borderId="0" xfId="0" applyNumberFormat="1" applyFont="1" applyBorder="1"/>
    <xf numFmtId="3" fontId="15" fillId="3" borderId="0" xfId="0" applyNumberFormat="1" applyFont="1" applyFill="1" applyBorder="1"/>
    <xf numFmtId="166" fontId="14" fillId="0" borderId="0" xfId="0" applyNumberFormat="1" applyFont="1" applyBorder="1" applyAlignment="1">
      <alignment horizontal="right"/>
    </xf>
    <xf numFmtId="166" fontId="14" fillId="0" borderId="30" xfId="0" applyNumberFormat="1" applyFont="1" applyBorder="1" applyAlignment="1">
      <alignment horizontal="right"/>
    </xf>
    <xf numFmtId="3" fontId="9" fillId="0" borderId="0" xfId="0" applyNumberFormat="1" applyFont="1" applyBorder="1"/>
    <xf numFmtId="0" fontId="8" fillId="6" borderId="31" xfId="0" applyFont="1" applyFill="1" applyBorder="1" applyAlignment="1">
      <alignment horizontal="right" vertical="center"/>
    </xf>
    <xf numFmtId="3" fontId="2" fillId="6" borderId="32" xfId="0" applyNumberFormat="1" applyFont="1" applyFill="1" applyBorder="1" applyAlignment="1">
      <alignment vertical="center" wrapText="1"/>
    </xf>
    <xf numFmtId="3" fontId="14" fillId="6" borderId="32" xfId="0" applyNumberFormat="1" applyFont="1" applyFill="1" applyBorder="1" applyAlignment="1">
      <alignment vertical="center" wrapText="1"/>
    </xf>
    <xf numFmtId="3" fontId="4" fillId="6" borderId="32" xfId="0" applyNumberFormat="1" applyFont="1" applyFill="1" applyBorder="1" applyAlignment="1">
      <alignment horizontal="right" vertical="center" wrapText="1"/>
    </xf>
    <xf numFmtId="3" fontId="2" fillId="6" borderId="32" xfId="0" applyNumberFormat="1" applyFont="1" applyFill="1" applyBorder="1" applyAlignment="1">
      <alignment horizontal="right" vertical="center" wrapText="1"/>
    </xf>
    <xf numFmtId="3" fontId="2" fillId="6" borderId="33" xfId="0" applyNumberFormat="1" applyFont="1" applyFill="1" applyBorder="1" applyAlignment="1">
      <alignment horizontal="right" vertical="center" wrapText="1"/>
    </xf>
    <xf numFmtId="3" fontId="14" fillId="0" borderId="34" xfId="0" applyNumberFormat="1" applyFont="1" applyBorder="1"/>
    <xf numFmtId="3" fontId="15" fillId="3" borderId="34" xfId="0" applyNumberFormat="1" applyFont="1" applyFill="1" applyBorder="1"/>
    <xf numFmtId="166" fontId="14" fillId="0" borderId="34" xfId="0" applyNumberFormat="1" applyFont="1" applyBorder="1" applyAlignment="1">
      <alignment horizontal="right"/>
    </xf>
    <xf numFmtId="166" fontId="14" fillId="0" borderId="35" xfId="0" applyNumberFormat="1" applyFont="1" applyBorder="1" applyAlignment="1">
      <alignment horizontal="right"/>
    </xf>
    <xf numFmtId="0" fontId="29" fillId="0" borderId="0" xfId="0" applyFont="1"/>
    <xf numFmtId="0" fontId="13" fillId="0" borderId="0" xfId="0" applyFont="1" applyAlignment="1"/>
    <xf numFmtId="0" fontId="13" fillId="0" borderId="0" xfId="0" applyFont="1"/>
    <xf numFmtId="0" fontId="27" fillId="0" borderId="0" xfId="0" applyFont="1"/>
    <xf numFmtId="49" fontId="2" fillId="3" borderId="41" xfId="0" applyNumberFormat="1" applyFont="1" applyFill="1" applyBorder="1" applyAlignment="1">
      <alignment horizontal="right" vertical="center"/>
    </xf>
    <xf numFmtId="49" fontId="2" fillId="3" borderId="42" xfId="0" applyNumberFormat="1" applyFont="1" applyFill="1" applyBorder="1" applyAlignment="1">
      <alignment horizontal="right" vertical="center"/>
    </xf>
    <xf numFmtId="3" fontId="14" fillId="3" borderId="14" xfId="0" applyNumberFormat="1" applyFont="1" applyFill="1" applyBorder="1" applyAlignment="1">
      <alignment horizontal="right" vertical="center"/>
    </xf>
    <xf numFmtId="49" fontId="2" fillId="3" borderId="43" xfId="0" applyNumberFormat="1" applyFont="1" applyFill="1" applyBorder="1" applyAlignment="1">
      <alignment horizontal="right" vertical="center"/>
    </xf>
    <xf numFmtId="166" fontId="15" fillId="4" borderId="14" xfId="0" applyNumberFormat="1" applyFont="1" applyFill="1" applyBorder="1" applyAlignment="1">
      <alignment horizontal="right" vertical="center"/>
    </xf>
    <xf numFmtId="166" fontId="0" fillId="0" borderId="0" xfId="0" applyNumberFormat="1"/>
    <xf numFmtId="3" fontId="0" fillId="0" borderId="0" xfId="0" applyNumberFormat="1"/>
    <xf numFmtId="10" fontId="29" fillId="0" borderId="0" xfId="0" applyNumberFormat="1" applyFont="1"/>
    <xf numFmtId="167" fontId="29" fillId="0" borderId="0" xfId="0" applyNumberFormat="1" applyFont="1"/>
    <xf numFmtId="10" fontId="0" fillId="0" borderId="0" xfId="0" applyNumberFormat="1"/>
    <xf numFmtId="0" fontId="26" fillId="0" borderId="0" xfId="0" applyFont="1"/>
    <xf numFmtId="0" fontId="32" fillId="0" borderId="0" xfId="0" applyFont="1"/>
    <xf numFmtId="0" fontId="26" fillId="0" borderId="0" xfId="5" applyFont="1"/>
    <xf numFmtId="3" fontId="15" fillId="3" borderId="40" xfId="0" applyNumberFormat="1" applyFont="1" applyFill="1" applyBorder="1" applyAlignment="1">
      <alignment horizontal="right"/>
    </xf>
    <xf numFmtId="165" fontId="15" fillId="7" borderId="19" xfId="0" applyNumberFormat="1" applyFont="1" applyFill="1" applyBorder="1"/>
    <xf numFmtId="166" fontId="15" fillId="0" borderId="40" xfId="0" applyNumberFormat="1" applyFont="1" applyBorder="1" applyAlignment="1">
      <alignment horizontal="right"/>
    </xf>
    <xf numFmtId="3" fontId="15" fillId="0" borderId="40" xfId="0" applyNumberFormat="1" applyFont="1" applyBorder="1" applyAlignment="1">
      <alignment horizontal="right"/>
    </xf>
    <xf numFmtId="3" fontId="15" fillId="10" borderId="19" xfId="0" applyNumberFormat="1" applyFont="1" applyFill="1" applyBorder="1"/>
    <xf numFmtId="1" fontId="15" fillId="10" borderId="19" xfId="0" applyNumberFormat="1" applyFont="1" applyFill="1" applyBorder="1"/>
    <xf numFmtId="0" fontId="25" fillId="8" borderId="49" xfId="0" applyFont="1" applyFill="1" applyBorder="1" applyAlignment="1">
      <alignment horizontal="center" vertical="center" wrapText="1"/>
    </xf>
    <xf numFmtId="165" fontId="14" fillId="7" borderId="14" xfId="0" applyNumberFormat="1" applyFont="1" applyFill="1" applyBorder="1"/>
    <xf numFmtId="3" fontId="15" fillId="3" borderId="14" xfId="0" applyNumberFormat="1" applyFont="1" applyFill="1" applyBorder="1"/>
    <xf numFmtId="165" fontId="14" fillId="7" borderId="50" xfId="0" applyNumberFormat="1" applyFont="1" applyFill="1" applyBorder="1"/>
    <xf numFmtId="3" fontId="14" fillId="0" borderId="51" xfId="0" applyNumberFormat="1" applyFont="1" applyBorder="1"/>
    <xf numFmtId="165" fontId="14" fillId="7" borderId="52" xfId="0" applyNumberFormat="1" applyFont="1" applyFill="1" applyBorder="1"/>
    <xf numFmtId="165" fontId="14" fillId="7" borderId="33" xfId="0" applyNumberFormat="1" applyFont="1" applyFill="1" applyBorder="1"/>
    <xf numFmtId="0" fontId="25" fillId="8" borderId="14" xfId="0" applyFont="1" applyFill="1" applyBorder="1" applyAlignment="1">
      <alignment horizontal="center" vertical="center" wrapText="1"/>
    </xf>
    <xf numFmtId="0" fontId="25" fillId="8" borderId="29" xfId="0" applyFont="1" applyFill="1" applyBorder="1" applyAlignment="1">
      <alignment horizontal="center" vertical="center" wrapText="1"/>
    </xf>
    <xf numFmtId="166" fontId="15" fillId="0" borderId="53" xfId="0" applyNumberFormat="1" applyFont="1" applyBorder="1" applyAlignment="1">
      <alignment horizontal="right"/>
    </xf>
    <xf numFmtId="0" fontId="0" fillId="0" borderId="54" xfId="0" applyBorder="1"/>
    <xf numFmtId="0" fontId="0" fillId="0" borderId="38" xfId="0" applyBorder="1"/>
    <xf numFmtId="3" fontId="2" fillId="0" borderId="7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3" fontId="2" fillId="0" borderId="47" xfId="0" applyNumberFormat="1" applyFont="1" applyBorder="1" applyAlignment="1">
      <alignment horizontal="right" vertical="center"/>
    </xf>
    <xf numFmtId="3" fontId="2" fillId="0" borderId="48" xfId="0" applyNumberFormat="1" applyFont="1" applyBorder="1" applyAlignment="1">
      <alignment horizontal="right" vertical="center"/>
    </xf>
    <xf numFmtId="164" fontId="2" fillId="0" borderId="55" xfId="0" applyNumberFormat="1" applyFont="1" applyBorder="1" applyAlignment="1">
      <alignment horizontal="right" vertical="center"/>
    </xf>
    <xf numFmtId="3" fontId="2" fillId="3" borderId="14" xfId="0" applyNumberFormat="1" applyFont="1" applyFill="1" applyBorder="1" applyAlignment="1">
      <alignment horizontal="right" vertical="center"/>
    </xf>
    <xf numFmtId="164" fontId="2" fillId="3" borderId="14" xfId="0" applyNumberFormat="1" applyFont="1" applyFill="1" applyBorder="1" applyAlignment="1">
      <alignment horizontal="right" vertical="center"/>
    </xf>
    <xf numFmtId="0" fontId="2" fillId="0" borderId="56" xfId="0" applyFont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7" fontId="8" fillId="4" borderId="14" xfId="0" applyNumberFormat="1" applyFont="1" applyFill="1" applyBorder="1"/>
    <xf numFmtId="0" fontId="15" fillId="0" borderId="0" xfId="0" applyFont="1"/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4" fillId="0" borderId="0" xfId="0" applyFont="1"/>
    <xf numFmtId="0" fontId="15" fillId="0" borderId="0" xfId="0" applyFont="1" applyAlignment="1"/>
    <xf numFmtId="0" fontId="14" fillId="0" borderId="0" xfId="0" applyFont="1"/>
    <xf numFmtId="0" fontId="35" fillId="0" borderId="0" xfId="0" applyFont="1"/>
    <xf numFmtId="0" fontId="8" fillId="3" borderId="14" xfId="0" applyFont="1" applyFill="1" applyBorder="1" applyAlignment="1"/>
    <xf numFmtId="0" fontId="8" fillId="3" borderId="14" xfId="0" applyFont="1" applyFill="1" applyBorder="1"/>
    <xf numFmtId="0" fontId="36" fillId="3" borderId="14" xfId="0" applyFont="1" applyFill="1" applyBorder="1"/>
    <xf numFmtId="0" fontId="36" fillId="3" borderId="0" xfId="0" applyFont="1" applyFill="1" applyBorder="1"/>
    <xf numFmtId="0" fontId="36" fillId="3" borderId="0" xfId="0" applyFont="1" applyFill="1"/>
    <xf numFmtId="0" fontId="36" fillId="0" borderId="0" xfId="0" applyFont="1"/>
    <xf numFmtId="0" fontId="8" fillId="0" borderId="0" xfId="0" applyFont="1" applyAlignment="1"/>
    <xf numFmtId="0" fontId="8" fillId="0" borderId="0" xfId="0" applyFont="1"/>
    <xf numFmtId="3" fontId="14" fillId="0" borderId="40" xfId="0" applyNumberFormat="1" applyFont="1" applyBorder="1" applyAlignment="1">
      <alignment horizontal="right"/>
    </xf>
    <xf numFmtId="0" fontId="31" fillId="10" borderId="44" xfId="0" applyFont="1" applyFill="1" applyBorder="1" applyAlignment="1">
      <alignment vertical="center"/>
    </xf>
    <xf numFmtId="0" fontId="31" fillId="10" borderId="45" xfId="0" applyFont="1" applyFill="1" applyBorder="1" applyAlignment="1">
      <alignment vertical="center"/>
    </xf>
    <xf numFmtId="0" fontId="0" fillId="10" borderId="0" xfId="0" applyFill="1"/>
    <xf numFmtId="3" fontId="14" fillId="11" borderId="14" xfId="0" applyNumberFormat="1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8" fillId="0" borderId="34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28" fillId="0" borderId="39" xfId="0" applyFont="1" applyBorder="1" applyAlignment="1">
      <alignment horizontal="right" vertical="center"/>
    </xf>
    <xf numFmtId="0" fontId="15" fillId="4" borderId="14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1" fillId="9" borderId="14" xfId="0" applyFont="1" applyFill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10" fillId="5" borderId="36" xfId="0" applyFont="1" applyFill="1" applyBorder="1" applyAlignment="1">
      <alignment horizontal="center" vertical="center" textRotation="90"/>
    </xf>
    <xf numFmtId="0" fontId="12" fillId="0" borderId="37" xfId="0" applyFont="1" applyBorder="1" applyAlignment="1">
      <alignment horizontal="center" textRotation="90"/>
    </xf>
    <xf numFmtId="0" fontId="10" fillId="8" borderId="21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8" fillId="0" borderId="38" xfId="5" applyFont="1" applyBorder="1" applyAlignment="1">
      <alignment horizontal="right" vertical="center"/>
    </xf>
    <xf numFmtId="3" fontId="15" fillId="4" borderId="15" xfId="0" applyNumberFormat="1" applyFont="1" applyFill="1" applyBorder="1" applyAlignment="1">
      <alignment horizontal="right" vertical="center"/>
    </xf>
    <xf numFmtId="49" fontId="2" fillId="3" borderId="58" xfId="0" applyNumberFormat="1" applyFont="1" applyFill="1" applyBorder="1" applyAlignment="1">
      <alignment horizontal="right" vertical="center"/>
    </xf>
    <xf numFmtId="49" fontId="2" fillId="3" borderId="59" xfId="0" applyNumberFormat="1" applyFont="1" applyFill="1" applyBorder="1" applyAlignment="1">
      <alignment horizontal="right" vertical="center"/>
    </xf>
    <xf numFmtId="49" fontId="2" fillId="3" borderId="60" xfId="0" applyNumberFormat="1" applyFont="1" applyFill="1" applyBorder="1" applyAlignment="1">
      <alignment horizontal="right" vertical="center"/>
    </xf>
    <xf numFmtId="0" fontId="38" fillId="0" borderId="57" xfId="0" applyFont="1" applyBorder="1" applyAlignment="1">
      <alignment horizontal="center" vertical="center"/>
    </xf>
    <xf numFmtId="0" fontId="24" fillId="0" borderId="57" xfId="15" applyFont="1" applyBorder="1" applyAlignment="1">
      <alignment vertical="center"/>
    </xf>
    <xf numFmtId="0" fontId="33" fillId="0" borderId="57" xfId="0" applyFont="1" applyBorder="1" applyAlignment="1">
      <alignment vertical="center"/>
    </xf>
    <xf numFmtId="3" fontId="38" fillId="0" borderId="57" xfId="0" applyNumberFormat="1" applyFont="1" applyBorder="1" applyAlignment="1">
      <alignment horizontal="right" vertical="center"/>
    </xf>
    <xf numFmtId="10" fontId="40" fillId="0" borderId="57" xfId="0" applyNumberFormat="1" applyFont="1" applyBorder="1" applyAlignment="1">
      <alignment horizontal="right" vertical="center"/>
    </xf>
    <xf numFmtId="0" fontId="39" fillId="0" borderId="57" xfId="0" applyFont="1" applyBorder="1" applyAlignment="1">
      <alignment vertical="center"/>
    </xf>
    <xf numFmtId="0" fontId="38" fillId="0" borderId="57" xfId="0" applyFont="1" applyBorder="1" applyAlignment="1">
      <alignment vertical="center"/>
    </xf>
    <xf numFmtId="0" fontId="38" fillId="0" borderId="61" xfId="0" applyFont="1" applyBorder="1" applyAlignment="1">
      <alignment horizontal="center" vertical="center"/>
    </xf>
    <xf numFmtId="0" fontId="38" fillId="0" borderId="61" xfId="0" applyFont="1" applyBorder="1" applyAlignment="1">
      <alignment vertical="center"/>
    </xf>
    <xf numFmtId="0" fontId="33" fillId="0" borderId="61" xfId="0" applyFont="1" applyBorder="1" applyAlignment="1">
      <alignment vertical="center"/>
    </xf>
    <xf numFmtId="3" fontId="38" fillId="0" borderId="61" xfId="0" applyNumberFormat="1" applyFont="1" applyBorder="1" applyAlignment="1">
      <alignment horizontal="right" vertical="center"/>
    </xf>
    <xf numFmtId="10" fontId="40" fillId="0" borderId="61" xfId="0" applyNumberFormat="1" applyFont="1" applyBorder="1" applyAlignment="1">
      <alignment horizontal="right" vertical="center"/>
    </xf>
    <xf numFmtId="3" fontId="31" fillId="9" borderId="14" xfId="0" applyNumberFormat="1" applyFont="1" applyFill="1" applyBorder="1" applyAlignment="1">
      <alignment horizontal="right" vertical="center"/>
    </xf>
    <xf numFmtId="10" fontId="31" fillId="9" borderId="14" xfId="0" applyNumberFormat="1" applyFont="1" applyFill="1" applyBorder="1" applyAlignment="1">
      <alignment horizontal="right" vertical="center"/>
    </xf>
    <xf numFmtId="10" fontId="41" fillId="9" borderId="1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7" fillId="0" borderId="57" xfId="0" applyFont="1" applyBorder="1" applyAlignment="1">
      <alignment vertical="center"/>
    </xf>
    <xf numFmtId="3" fontId="37" fillId="0" borderId="57" xfId="0" applyNumberFormat="1" applyFont="1" applyBorder="1" applyAlignment="1">
      <alignment horizontal="right" vertical="center"/>
    </xf>
    <xf numFmtId="3" fontId="37" fillId="0" borderId="57" xfId="0" applyNumberFormat="1" applyFont="1" applyBorder="1" applyAlignment="1">
      <alignment vertical="center"/>
    </xf>
    <xf numFmtId="0" fontId="37" fillId="0" borderId="57" xfId="0" applyFont="1" applyBorder="1"/>
    <xf numFmtId="3" fontId="9" fillId="3" borderId="14" xfId="0" applyNumberFormat="1" applyFont="1" applyFill="1" applyBorder="1" applyAlignment="1">
      <alignment horizontal="right" vertical="center"/>
    </xf>
    <xf numFmtId="49" fontId="1" fillId="2" borderId="6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0" fontId="33" fillId="0" borderId="63" xfId="0" applyFont="1" applyBorder="1" applyAlignment="1">
      <alignment vertical="center"/>
    </xf>
    <xf numFmtId="0" fontId="33" fillId="0" borderId="64" xfId="0" applyFont="1" applyBorder="1" applyAlignment="1">
      <alignment vertical="center"/>
    </xf>
    <xf numFmtId="49" fontId="1" fillId="2" borderId="61" xfId="0" applyNumberFormat="1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7" fillId="0" borderId="57" xfId="0" applyFont="1" applyBorder="1" applyAlignment="1">
      <alignment vertical="center"/>
    </xf>
    <xf numFmtId="0" fontId="7" fillId="0" borderId="8" xfId="16" applyFont="1" applyFill="1" applyBorder="1" applyAlignment="1">
      <alignment horizontal="right" vertical="center"/>
    </xf>
    <xf numFmtId="0" fontId="7" fillId="0" borderId="8" xfId="16" applyFont="1" applyFill="1" applyBorder="1" applyAlignment="1">
      <alignment vertical="center"/>
    </xf>
    <xf numFmtId="0" fontId="7" fillId="0" borderId="63" xfId="0" applyFont="1" applyBorder="1" applyAlignment="1">
      <alignment vertical="center"/>
    </xf>
    <xf numFmtId="0" fontId="7" fillId="0" borderId="65" xfId="16" applyFont="1" applyFill="1" applyBorder="1" applyAlignment="1">
      <alignment vertical="center"/>
    </xf>
    <xf numFmtId="3" fontId="7" fillId="0" borderId="57" xfId="0" applyNumberFormat="1" applyFont="1" applyBorder="1"/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left" vertical="center"/>
    </xf>
    <xf numFmtId="3" fontId="7" fillId="0" borderId="61" xfId="0" applyNumberFormat="1" applyFont="1" applyBorder="1"/>
    <xf numFmtId="167" fontId="7" fillId="0" borderId="0" xfId="0" applyNumberFormat="1" applyFont="1"/>
    <xf numFmtId="0" fontId="7" fillId="0" borderId="46" xfId="16" applyFont="1" applyFill="1" applyBorder="1" applyAlignment="1">
      <alignment horizontal="right" vertical="center"/>
    </xf>
    <xf numFmtId="0" fontId="7" fillId="0" borderId="46" xfId="16" applyFont="1" applyFill="1" applyBorder="1" applyAlignment="1">
      <alignment vertical="center"/>
    </xf>
    <xf numFmtId="0" fontId="7" fillId="0" borderId="64" xfId="0" applyFont="1" applyBorder="1" applyAlignment="1">
      <alignment vertical="center"/>
    </xf>
    <xf numFmtId="3" fontId="8" fillId="4" borderId="14" xfId="0" applyNumberFormat="1" applyFont="1" applyFill="1" applyBorder="1"/>
    <xf numFmtId="3" fontId="4" fillId="4" borderId="14" xfId="0" applyNumberFormat="1" applyFont="1" applyFill="1" applyBorder="1" applyAlignment="1">
      <alignment horizontal="right" vertical="center"/>
    </xf>
    <xf numFmtId="0" fontId="43" fillId="5" borderId="57" xfId="0" applyFont="1" applyFill="1" applyBorder="1" applyAlignment="1">
      <alignment vertical="center" wrapText="1"/>
    </xf>
    <xf numFmtId="0" fontId="43" fillId="5" borderId="0" xfId="0" applyFont="1" applyFill="1" applyAlignment="1">
      <alignment vertical="center" wrapText="1"/>
    </xf>
    <xf numFmtId="0" fontId="43" fillId="5" borderId="61" xfId="0" applyFont="1" applyFill="1" applyBorder="1" applyAlignment="1">
      <alignment vertical="center" wrapText="1"/>
    </xf>
    <xf numFmtId="0" fontId="7" fillId="0" borderId="57" xfId="1" quotePrefix="1" applyNumberFormat="1" applyFont="1" applyBorder="1"/>
    <xf numFmtId="3" fontId="7" fillId="0" borderId="57" xfId="1" quotePrefix="1" applyNumberFormat="1" applyFont="1" applyBorder="1"/>
    <xf numFmtId="0" fontId="7" fillId="0" borderId="61" xfId="1" quotePrefix="1" applyNumberFormat="1" applyFont="1" applyBorder="1"/>
    <xf numFmtId="3" fontId="7" fillId="0" borderId="61" xfId="1" quotePrefix="1" applyNumberFormat="1" applyFont="1" applyBorder="1"/>
    <xf numFmtId="0" fontId="7" fillId="4" borderId="14" xfId="0" applyFont="1" applyFill="1" applyBorder="1" applyAlignment="1">
      <alignment vertical="center"/>
    </xf>
    <xf numFmtId="3" fontId="8" fillId="4" borderId="14" xfId="0" applyNumberFormat="1" applyFont="1" applyFill="1" applyBorder="1" applyAlignment="1">
      <alignment vertical="center"/>
    </xf>
    <xf numFmtId="167" fontId="7" fillId="0" borderId="57" xfId="1" quotePrefix="1" applyNumberFormat="1" applyFont="1" applyBorder="1"/>
    <xf numFmtId="167" fontId="8" fillId="4" borderId="14" xfId="0" applyNumberFormat="1" applyFont="1" applyFill="1" applyBorder="1" applyAlignment="1">
      <alignment vertical="center"/>
    </xf>
    <xf numFmtId="10" fontId="8" fillId="4" borderId="14" xfId="0" applyNumberFormat="1" applyFont="1" applyFill="1" applyBorder="1" applyAlignment="1">
      <alignment vertical="center"/>
    </xf>
    <xf numFmtId="0" fontId="2" fillId="0" borderId="57" xfId="0" applyFont="1" applyBorder="1" applyAlignment="1">
      <alignment horizontal="left" vertical="center"/>
    </xf>
    <xf numFmtId="3" fontId="2" fillId="0" borderId="57" xfId="0" applyNumberFormat="1" applyFont="1" applyBorder="1" applyAlignment="1">
      <alignment horizontal="right" vertical="center"/>
    </xf>
    <xf numFmtId="164" fontId="2" fillId="0" borderId="57" xfId="0" applyNumberFormat="1" applyFont="1" applyBorder="1" applyAlignment="1">
      <alignment horizontal="right" vertical="center"/>
    </xf>
    <xf numFmtId="0" fontId="4" fillId="0" borderId="57" xfId="0" applyFont="1" applyBorder="1" applyAlignment="1">
      <alignment horizontal="left" vertical="center"/>
    </xf>
    <xf numFmtId="3" fontId="4" fillId="0" borderId="57" xfId="0" applyNumberFormat="1" applyFont="1" applyBorder="1" applyAlignment="1">
      <alignment horizontal="right" vertical="center"/>
    </xf>
    <xf numFmtId="164" fontId="4" fillId="0" borderId="57" xfId="0" applyNumberFormat="1" applyFont="1" applyBorder="1" applyAlignment="1">
      <alignment horizontal="right" vertical="center"/>
    </xf>
    <xf numFmtId="0" fontId="1" fillId="2" borderId="67" xfId="0" applyFont="1" applyFill="1" applyBorder="1" applyAlignment="1">
      <alignment horizontal="center" vertical="center" wrapText="1"/>
    </xf>
    <xf numFmtId="49" fontId="1" fillId="2" borderId="68" xfId="0" applyNumberFormat="1" applyFont="1" applyFill="1" applyBorder="1" applyAlignment="1">
      <alignment horizontal="center" vertical="center" wrapText="1"/>
    </xf>
    <xf numFmtId="0" fontId="2" fillId="0" borderId="69" xfId="0" applyFont="1" applyBorder="1" applyAlignment="1">
      <alignment horizontal="left" vertical="center"/>
    </xf>
    <xf numFmtId="3" fontId="2" fillId="0" borderId="69" xfId="0" applyNumberFormat="1" applyFont="1" applyBorder="1" applyAlignment="1">
      <alignment horizontal="right" vertical="center"/>
    </xf>
    <xf numFmtId="164" fontId="2" fillId="0" borderId="69" xfId="0" applyNumberFormat="1" applyFont="1" applyBorder="1" applyAlignment="1">
      <alignment horizontal="right" vertical="center"/>
    </xf>
    <xf numFmtId="0" fontId="4" fillId="0" borderId="70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3" fontId="2" fillId="0" borderId="61" xfId="0" applyNumberFormat="1" applyFont="1" applyBorder="1" applyAlignment="1">
      <alignment horizontal="right" vertical="center"/>
    </xf>
    <xf numFmtId="3" fontId="4" fillId="0" borderId="66" xfId="0" applyNumberFormat="1" applyFont="1" applyBorder="1" applyAlignment="1">
      <alignment horizontal="right" vertical="center"/>
    </xf>
  </cellXfs>
  <cellStyles count="17">
    <cellStyle name="Hiperveza" xfId="15" builtinId="8"/>
    <cellStyle name="Normal 2" xfId="7"/>
    <cellStyle name="Normal 3" xfId="8"/>
    <cellStyle name="Normalno" xfId="0" builtinId="0"/>
    <cellStyle name="Normalno 2" xfId="2"/>
    <cellStyle name="Normalno 2 2" xfId="6"/>
    <cellStyle name="Normalno 2 3" xfId="9"/>
    <cellStyle name="Normalno 3" xfId="1"/>
    <cellStyle name="Normalno 3 2" xfId="4"/>
    <cellStyle name="Normalno 3 3" xfId="10"/>
    <cellStyle name="Normalno 4" xfId="3"/>
    <cellStyle name="Normalno 4 2" xfId="5"/>
    <cellStyle name="Normalno 5" xfId="11"/>
    <cellStyle name="Normalno 6" xfId="12"/>
    <cellStyle name="Normalno 7" xfId="13"/>
    <cellStyle name="Normalno_List1" xfId="16"/>
    <cellStyle name="Postotak 2" xfId="14"/>
  </cellStyles>
  <dxfs count="0"/>
  <tableStyles count="0" defaultTableStyle="TableStyleMedium2" defaultPivotStyle="PivotStyleLight16"/>
  <colors>
    <mruColors>
      <color rgb="FF0000FF"/>
      <color rgb="FFF8EDEC"/>
      <color rgb="FF0033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/>
      <c:overlay val="0"/>
      <c:txPr>
        <a:bodyPr/>
        <a:lstStyle/>
        <a:p>
          <a:pPr>
            <a:defRPr sz="1200"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4138451443569555"/>
          <c:w val="0.72191338582677167"/>
          <c:h val="0.85861563421077225"/>
        </c:manualLayout>
      </c:layout>
      <c:pie3DChart>
        <c:varyColors val="1"/>
        <c:ser>
          <c:idx val="0"/>
          <c:order val="0"/>
          <c:tx>
            <c:strRef>
              <c:f>'Tablica 3'!$D$21</c:f>
              <c:strCache>
                <c:ptCount val="1"/>
                <c:pt idx="0">
                  <c:v>Ukupni prihodi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5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Lbls>
            <c:dLbl>
              <c:idx val="1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9.9365704286964122E-3"/>
                  <c:y val="-4.3258670336110902E-3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50000"/>
                        </a:schemeClr>
                      </a:solidFill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50000"/>
                        </a:schemeClr>
                      </a:solidFill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50000"/>
                        </a:schemeClr>
                      </a:solidFill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50000"/>
                        </a:schemeClr>
                      </a:solidFill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'Tablica 3'!$C$22:$C$27</c:f>
              <c:strCache>
                <c:ptCount val="6"/>
                <c:pt idx="0">
                  <c:v>Ostali poduzetnici</c:v>
                </c:pt>
                <c:pt idx="1">
                  <c:v>MLINAR d.d.</c:v>
                </c:pt>
                <c:pt idx="2">
                  <c:v>PAN-PEK d.o.o.</c:v>
                </c:pt>
                <c:pt idx="3">
                  <c:v>ZAGREBAČKE PEKARNE KLARA d.d.</c:v>
                </c:pt>
                <c:pt idx="4">
                  <c:v>PEKARA DUBRAVICA d.o.o.</c:v>
                </c:pt>
                <c:pt idx="5">
                  <c:v>BOBIS d.o.o.</c:v>
                </c:pt>
              </c:strCache>
            </c:strRef>
          </c:cat>
          <c:val>
            <c:numRef>
              <c:f>'Tablica 3'!$D$22:$D$27</c:f>
              <c:numCache>
                <c:formatCode>#,##0</c:formatCode>
                <c:ptCount val="6"/>
                <c:pt idx="0">
                  <c:v>2721063</c:v>
                </c:pt>
                <c:pt idx="1">
                  <c:v>656772.93799999997</c:v>
                </c:pt>
                <c:pt idx="2">
                  <c:v>258021.815</c:v>
                </c:pt>
                <c:pt idx="3">
                  <c:v>195561</c:v>
                </c:pt>
                <c:pt idx="4">
                  <c:v>145277</c:v>
                </c:pt>
                <c:pt idx="5">
                  <c:v>138628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536089238845144"/>
          <c:y val="0.10011874729251076"/>
          <c:w val="0.31120005832604258"/>
          <c:h val="0.84140220336535598"/>
        </c:manualLayout>
      </c:layout>
      <c:overlay val="0"/>
      <c:txPr>
        <a:bodyPr/>
        <a:lstStyle/>
        <a:p>
          <a:pPr>
            <a:defRPr sz="900"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0"/>
          <c:y val="2.2517695221726105E-3"/>
          <c:w val="0.99858906509898093"/>
          <c:h val="0.928614105055049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Ukupni prihodi</c:v>
                </c:pt>
              </c:strCache>
            </c:strRef>
          </c:tx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1'!$B$5:$K$5</c:f>
              <c:strCache>
                <c:ptCount val="10"/>
                <c:pt idx="0">
                  <c:v>MLINAR d.d.</c:v>
                </c:pt>
                <c:pt idx="1">
                  <c:v>PAN-PEK d.o.o.</c:v>
                </c:pt>
                <c:pt idx="2">
                  <c:v>ZAGREBAČKE PEKARNE KLARA d.d.</c:v>
                </c:pt>
                <c:pt idx="3">
                  <c:v>PEKARA DUBRAVICA d.o.o.</c:v>
                </c:pt>
                <c:pt idx="4">
                  <c:v>BOBIS d.o.o.</c:v>
                </c:pt>
                <c:pt idx="5">
                  <c:v>BABIĆ PEKARA d.o.o.</c:v>
                </c:pt>
                <c:pt idx="6">
                  <c:v>RADNIK OPATIJA d.d.</c:v>
                </c:pt>
                <c:pt idx="7">
                  <c:v>PIK d.d.</c:v>
                </c:pt>
                <c:pt idx="8">
                  <c:v>P.T.U.U.O. BABIĆ, vl. I. Babić</c:v>
                </c:pt>
                <c:pt idx="9">
                  <c:v>JEDINSTVO d.o.o.</c:v>
                </c:pt>
              </c:strCache>
            </c:strRef>
          </c:cat>
          <c:val>
            <c:numRef>
              <c:f>'Grafikon 1'!$B$6:$K$6</c:f>
              <c:numCache>
                <c:formatCode>#,##0</c:formatCode>
                <c:ptCount val="10"/>
                <c:pt idx="0">
                  <c:v>656772.93799999997</c:v>
                </c:pt>
                <c:pt idx="1">
                  <c:v>258021.815</c:v>
                </c:pt>
                <c:pt idx="2">
                  <c:v>195561</c:v>
                </c:pt>
                <c:pt idx="3">
                  <c:v>145277</c:v>
                </c:pt>
                <c:pt idx="4">
                  <c:v>138628</c:v>
                </c:pt>
                <c:pt idx="5">
                  <c:v>123241</c:v>
                </c:pt>
                <c:pt idx="6">
                  <c:v>122955</c:v>
                </c:pt>
                <c:pt idx="7">
                  <c:v>122326</c:v>
                </c:pt>
                <c:pt idx="8">
                  <c:v>100636</c:v>
                </c:pt>
                <c:pt idx="9">
                  <c:v>95821</c:v>
                </c:pt>
              </c:numCache>
            </c:numRef>
          </c:val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Dobit ili gubitak razdoblja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665306587643257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604064919734163E-3"/>
                  <c:y val="-5.417601500804907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514069953730695E-3"/>
                  <c:y val="9.9797474237400152E-2"/>
                </c:manualLayout>
              </c:layout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81773649517753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3481439934854137E-3"/>
                  <c:y val="3.2196321506890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81773649517753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710297360490957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3789228204901571E-3"/>
                  <c:y val="8.9485641763565021E-2"/>
                </c:manualLayout>
              </c:layout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9202930474992589E-3"/>
                  <c:y val="3.2196321506890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04143076260098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10324608035898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446.378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1'!$B$5:$K$5</c:f>
              <c:strCache>
                <c:ptCount val="10"/>
                <c:pt idx="0">
                  <c:v>MLINAR d.d.</c:v>
                </c:pt>
                <c:pt idx="1">
                  <c:v>PAN-PEK d.o.o.</c:v>
                </c:pt>
                <c:pt idx="2">
                  <c:v>ZAGREBAČKE PEKARNE KLARA d.d.</c:v>
                </c:pt>
                <c:pt idx="3">
                  <c:v>PEKARA DUBRAVICA d.o.o.</c:v>
                </c:pt>
                <c:pt idx="4">
                  <c:v>BOBIS d.o.o.</c:v>
                </c:pt>
                <c:pt idx="5">
                  <c:v>BABIĆ PEKARA d.o.o.</c:v>
                </c:pt>
                <c:pt idx="6">
                  <c:v>RADNIK OPATIJA d.d.</c:v>
                </c:pt>
                <c:pt idx="7">
                  <c:v>PIK d.d.</c:v>
                </c:pt>
                <c:pt idx="8">
                  <c:v>P.T.U.U.O. BABIĆ, vl. I. Babić</c:v>
                </c:pt>
                <c:pt idx="9">
                  <c:v>JEDINSTVO d.o.o.</c:v>
                </c:pt>
              </c:strCache>
            </c:strRef>
          </c:cat>
          <c:val>
            <c:numRef>
              <c:f>'Grafikon 1'!$B$7:$K$7</c:f>
              <c:numCache>
                <c:formatCode>#,##0</c:formatCode>
                <c:ptCount val="10"/>
                <c:pt idx="0">
                  <c:v>72253.316000000006</c:v>
                </c:pt>
                <c:pt idx="1">
                  <c:v>24203.886999999999</c:v>
                </c:pt>
                <c:pt idx="2">
                  <c:v>-2941.9009999999998</c:v>
                </c:pt>
                <c:pt idx="3">
                  <c:v>11611.11</c:v>
                </c:pt>
                <c:pt idx="4">
                  <c:v>1620.827</c:v>
                </c:pt>
                <c:pt idx="5">
                  <c:v>3724.0940000000001</c:v>
                </c:pt>
                <c:pt idx="6">
                  <c:v>191.64099999999999</c:v>
                </c:pt>
                <c:pt idx="7">
                  <c:v>-10556.904</c:v>
                </c:pt>
                <c:pt idx="8">
                  <c:v>10919.813</c:v>
                </c:pt>
                <c:pt idx="9">
                  <c:v>65.525999999999996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shape val="cylinder"/>
        <c:axId val="432097280"/>
        <c:axId val="443297728"/>
        <c:axId val="0"/>
      </c:bar3DChart>
      <c:catAx>
        <c:axId val="432097280"/>
        <c:scaling>
          <c:orientation val="minMax"/>
        </c:scaling>
        <c:delete val="0"/>
        <c:axPos val="b"/>
        <c:majorTickMark val="in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443297728"/>
        <c:crosses val="autoZero"/>
        <c:auto val="1"/>
        <c:lblAlgn val="ctr"/>
        <c:lblOffset val="100"/>
        <c:noMultiLvlLbl val="0"/>
      </c:catAx>
      <c:valAx>
        <c:axId val="4432977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32097280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32278912257001952"/>
          <c:y val="0.1213203804069946"/>
          <c:w val="0.38250214201645638"/>
          <c:h val="5.1974013891109082E-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9525</xdr:rowOff>
    </xdr:from>
    <xdr:to>
      <xdr:col>0</xdr:col>
      <xdr:colOff>1362075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200025"/>
          <a:ext cx="122872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0</xdr:col>
      <xdr:colOff>1309847</xdr:colOff>
      <xdr:row>1</xdr:row>
      <xdr:rowOff>171450</xdr:rowOff>
    </xdr:to>
    <xdr:pic>
      <xdr:nvPicPr>
        <xdr:cNvPr id="6" name="Slika 5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309847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28575</xdr:rowOff>
    </xdr:from>
    <xdr:to>
      <xdr:col>1</xdr:col>
      <xdr:colOff>643918</xdr:colOff>
      <xdr:row>1</xdr:row>
      <xdr:rowOff>90075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901093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1</xdr:col>
      <xdr:colOff>718310</xdr:colOff>
      <xdr:row>1</xdr:row>
      <xdr:rowOff>61500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975485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20</xdr:row>
      <xdr:rowOff>14287</xdr:rowOff>
    </xdr:from>
    <xdr:to>
      <xdr:col>12</xdr:col>
      <xdr:colOff>438150</xdr:colOff>
      <xdr:row>34</xdr:row>
      <xdr:rowOff>119062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699260</xdr:colOff>
      <xdr:row>1</xdr:row>
      <xdr:rowOff>61500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5485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670685</xdr:colOff>
      <xdr:row>5</xdr:row>
      <xdr:rowOff>61500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975485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104775</xdr:rowOff>
    </xdr:from>
    <xdr:to>
      <xdr:col>2</xdr:col>
      <xdr:colOff>526214</xdr:colOff>
      <xdr:row>1</xdr:row>
      <xdr:rowOff>166275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775"/>
          <a:ext cx="983414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10</xdr:col>
      <xdr:colOff>127000</xdr:colOff>
      <xdr:row>17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71436</xdr:colOff>
      <xdr:row>0</xdr:row>
      <xdr:rowOff>39689</xdr:rowOff>
    </xdr:from>
    <xdr:to>
      <xdr:col>1</xdr:col>
      <xdr:colOff>182561</xdr:colOff>
      <xdr:row>1</xdr:row>
      <xdr:rowOff>134938</xdr:rowOff>
    </xdr:to>
    <xdr:pic>
      <xdr:nvPicPr>
        <xdr:cNvPr id="3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6" y="39689"/>
          <a:ext cx="1071563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05873359168/4f95944116af038fcc06a5ca25f234c7b750acd2507ccb408df3d6ee35e283a96ec0e5df60c2087705b67b7e696154f9f3a8686f827f630b6c16c7ee7078b712" TargetMode="External"/><Relationship Id="rId2" Type="http://schemas.openxmlformats.org/officeDocument/2006/relationships/hyperlink" Target="https://www.transparentno.hr/pregled/58203211592/f9628c52406233489650998b22c9de7d51ddf0b549d9e3c1c3173976abbbd8bc2bd1361acaefd52636445e9ea08790638e841c80fe77d1f5f775b09457d3bfeb" TargetMode="External"/><Relationship Id="rId1" Type="http://schemas.openxmlformats.org/officeDocument/2006/relationships/hyperlink" Target="https://www.transparentno.hr/pregled/62296711978/06acf3cb1c602f4ccfd858c3fd3f05e714a013d1b12f0d41674525b1eb25eccb819b813073474e4ab05c0e2c21941670c15cbcd98c70dd8592b094d4c485c4f2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05873359168/4f95944116af038fcc06a5ca25f234c7b750acd2507ccb408df3d6ee35e283a96ec0e5df60c2087705b67b7e696154f9f3a8686f827f630b6c16c7ee7078b712" TargetMode="External"/><Relationship Id="rId2" Type="http://schemas.openxmlformats.org/officeDocument/2006/relationships/hyperlink" Target="https://www.transparentno.hr/pregled/58203211592/f9628c52406233489650998b22c9de7d51ddf0b549d9e3c1c3173976abbbd8bc2bd1361acaefd52636445e9ea08790638e841c80fe77d1f5f775b09457d3bfeb" TargetMode="External"/><Relationship Id="rId1" Type="http://schemas.openxmlformats.org/officeDocument/2006/relationships/hyperlink" Target="https://www.transparentno.hr/pregled/62296711978/06acf3cb1c602f4ccfd858c3fd3f05e714a013d1b12f0d41674525b1eb25eccb819b813073474e4ab05c0e2c21941670c15cbcd98c70dd8592b094d4c485c4f2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05873359168/4f95944116af038fcc06a5ca25f234c7b750acd2507ccb408df3d6ee35e283a96ec0e5df60c2087705b67b7e696154f9f3a8686f827f630b6c16c7ee7078b712" TargetMode="External"/><Relationship Id="rId2" Type="http://schemas.openxmlformats.org/officeDocument/2006/relationships/hyperlink" Target="https://www.transparentno.hr/pregled/58203211592/f9628c52406233489650998b22c9de7d51ddf0b549d9e3c1c3173976abbbd8bc2bd1361acaefd52636445e9ea08790638e841c80fe77d1f5f775b09457d3bfeb" TargetMode="External"/><Relationship Id="rId1" Type="http://schemas.openxmlformats.org/officeDocument/2006/relationships/hyperlink" Target="https://www.transparentno.hr/pregled/62296711978/06acf3cb1c602f4ccfd858c3fd3f05e714a013d1b12f0d41674525b1eb25eccb819b813073474e4ab05c0e2c21941670c15cbcd98c70dd8592b094d4c485c4f2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1"/>
  <sheetViews>
    <sheetView tabSelected="1" workbookViewId="0">
      <selection activeCell="H19" sqref="H19"/>
    </sheetView>
  </sheetViews>
  <sheetFormatPr defaultRowHeight="15" x14ac:dyDescent="0.25"/>
  <cols>
    <col min="1" max="1" width="53.42578125" bestFit="1" customWidth="1"/>
    <col min="2" max="3" width="15.7109375" customWidth="1"/>
    <col min="4" max="4" width="8.7109375" customWidth="1"/>
  </cols>
  <sheetData>
    <row r="3" spans="1:9" s="7" customFormat="1" ht="12" x14ac:dyDescent="0.2">
      <c r="A3" s="109" t="s">
        <v>109</v>
      </c>
      <c r="B3" s="109"/>
      <c r="C3" s="109"/>
    </row>
    <row r="4" spans="1:9" s="7" customFormat="1" ht="12" x14ac:dyDescent="0.2">
      <c r="A4" s="113" t="s">
        <v>101</v>
      </c>
      <c r="B4" s="109"/>
      <c r="C4" s="109"/>
    </row>
    <row r="5" spans="1:9" x14ac:dyDescent="0.25">
      <c r="A5" s="132" t="s">
        <v>76</v>
      </c>
      <c r="B5" s="132"/>
      <c r="C5" s="132"/>
      <c r="D5" s="132"/>
    </row>
    <row r="6" spans="1:9" ht="24.75" customHeight="1" x14ac:dyDescent="0.25">
      <c r="A6" s="129" t="s">
        <v>2</v>
      </c>
      <c r="B6" s="130" t="s">
        <v>40</v>
      </c>
      <c r="C6" s="130"/>
      <c r="D6" s="131"/>
    </row>
    <row r="7" spans="1:9" x14ac:dyDescent="0.25">
      <c r="A7" s="222"/>
      <c r="B7" s="18" t="s">
        <v>74</v>
      </c>
      <c r="C7" s="19" t="s">
        <v>75</v>
      </c>
      <c r="D7" s="223" t="s">
        <v>4</v>
      </c>
      <c r="E7" s="1"/>
    </row>
    <row r="8" spans="1:9" x14ac:dyDescent="0.25">
      <c r="A8" s="103" t="s">
        <v>5</v>
      </c>
      <c r="B8" s="100"/>
      <c r="C8" s="100">
        <v>929</v>
      </c>
      <c r="D8" s="101" t="s">
        <v>6</v>
      </c>
      <c r="E8" s="1"/>
    </row>
    <row r="9" spans="1:9" x14ac:dyDescent="0.25">
      <c r="A9" s="103" t="s">
        <v>7</v>
      </c>
      <c r="B9" s="100">
        <v>581</v>
      </c>
      <c r="C9" s="100">
        <v>645</v>
      </c>
      <c r="D9" s="101">
        <v>111.01549053356283</v>
      </c>
      <c r="E9" s="2"/>
      <c r="I9" s="23"/>
    </row>
    <row r="10" spans="1:9" x14ac:dyDescent="0.25">
      <c r="A10" s="103" t="s">
        <v>8</v>
      </c>
      <c r="B10" s="100">
        <v>240</v>
      </c>
      <c r="C10" s="100">
        <v>284</v>
      </c>
      <c r="D10" s="101">
        <v>118.33333333333333</v>
      </c>
      <c r="E10" s="2"/>
    </row>
    <row r="11" spans="1:9" x14ac:dyDescent="0.25">
      <c r="A11" s="103" t="s">
        <v>9</v>
      </c>
      <c r="B11" s="100">
        <v>15749</v>
      </c>
      <c r="C11" s="100">
        <v>16089</v>
      </c>
      <c r="D11" s="101">
        <v>102.15886722966539</v>
      </c>
      <c r="E11" s="3"/>
    </row>
    <row r="12" spans="1:9" ht="15" customHeight="1" x14ac:dyDescent="0.25">
      <c r="A12" s="224" t="s">
        <v>10</v>
      </c>
      <c r="B12" s="225">
        <v>4381563.2410000004</v>
      </c>
      <c r="C12" s="225">
        <v>4569029.4040000001</v>
      </c>
      <c r="D12" s="226">
        <v>104.27852236037143</v>
      </c>
      <c r="E12" s="1"/>
    </row>
    <row r="13" spans="1:9" x14ac:dyDescent="0.25">
      <c r="A13" s="216" t="s">
        <v>11</v>
      </c>
      <c r="B13" s="217">
        <v>4274544.2690000003</v>
      </c>
      <c r="C13" s="217">
        <v>4407235.2690000003</v>
      </c>
      <c r="D13" s="218">
        <v>103.1042139617621</v>
      </c>
      <c r="E13" s="1"/>
    </row>
    <row r="14" spans="1:9" x14ac:dyDescent="0.25">
      <c r="A14" s="216" t="s">
        <v>12</v>
      </c>
      <c r="B14" s="217">
        <v>173938.43700000001</v>
      </c>
      <c r="C14" s="217">
        <v>235727.56599999999</v>
      </c>
      <c r="D14" s="218">
        <v>135.52356228198141</v>
      </c>
      <c r="E14" s="1"/>
    </row>
    <row r="15" spans="1:9" x14ac:dyDescent="0.25">
      <c r="A15" s="216" t="s">
        <v>13</v>
      </c>
      <c r="B15" s="217">
        <v>66919.464999999997</v>
      </c>
      <c r="C15" s="217">
        <v>73933.430999999997</v>
      </c>
      <c r="D15" s="218">
        <v>110.48120453443553</v>
      </c>
      <c r="E15" s="1"/>
    </row>
    <row r="16" spans="1:9" x14ac:dyDescent="0.25">
      <c r="A16" s="216" t="s">
        <v>14</v>
      </c>
      <c r="B16" s="217">
        <v>19381.027999999998</v>
      </c>
      <c r="C16" s="217">
        <v>21338.666000000001</v>
      </c>
      <c r="D16" s="218">
        <v>110.10079547896017</v>
      </c>
      <c r="E16" s="1"/>
    </row>
    <row r="17" spans="1:9" x14ac:dyDescent="0.25">
      <c r="A17" s="216" t="s">
        <v>15</v>
      </c>
      <c r="B17" s="217">
        <v>154658.723</v>
      </c>
      <c r="C17" s="217">
        <v>214465.18599999999</v>
      </c>
      <c r="D17" s="218">
        <v>138.6699578529431</v>
      </c>
      <c r="E17" s="1"/>
    </row>
    <row r="18" spans="1:9" x14ac:dyDescent="0.25">
      <c r="A18" s="216" t="s">
        <v>16</v>
      </c>
      <c r="B18" s="229">
        <v>67020.778999999995</v>
      </c>
      <c r="C18" s="217">
        <v>74009.717000000004</v>
      </c>
      <c r="D18" s="218">
        <v>110.42801666032562</v>
      </c>
      <c r="E18" s="1"/>
    </row>
    <row r="19" spans="1:9" x14ac:dyDescent="0.25">
      <c r="A19" s="227" t="s">
        <v>39</v>
      </c>
      <c r="B19" s="230">
        <v>87637.944000000003</v>
      </c>
      <c r="C19" s="228">
        <v>140455.46900000001</v>
      </c>
      <c r="D19" s="221">
        <v>160.26787323992906</v>
      </c>
      <c r="E19" s="1"/>
    </row>
    <row r="20" spans="1:9" x14ac:dyDescent="0.25">
      <c r="A20" s="216" t="s">
        <v>33</v>
      </c>
      <c r="B20" s="225">
        <v>91225.048999999999</v>
      </c>
      <c r="C20" s="217">
        <v>123173.284</v>
      </c>
      <c r="D20" s="218">
        <v>135.02134046538029</v>
      </c>
      <c r="E20" s="1"/>
    </row>
    <row r="21" spans="1:9" x14ac:dyDescent="0.25">
      <c r="A21" s="216" t="s">
        <v>34</v>
      </c>
      <c r="B21" s="217">
        <v>111407.822</v>
      </c>
      <c r="C21" s="217">
        <v>91241.887000000002</v>
      </c>
      <c r="D21" s="218">
        <v>81.898995386517839</v>
      </c>
      <c r="E21" s="1"/>
    </row>
    <row r="22" spans="1:9" x14ac:dyDescent="0.25">
      <c r="A22" s="216" t="s">
        <v>35</v>
      </c>
      <c r="B22" s="217">
        <v>-20182.773000000001</v>
      </c>
      <c r="C22" s="217">
        <v>31931.397000000001</v>
      </c>
      <c r="D22" s="218" t="s">
        <v>6</v>
      </c>
      <c r="E22" s="1"/>
    </row>
    <row r="23" spans="1:9" x14ac:dyDescent="0.25">
      <c r="A23" s="216" t="s">
        <v>38</v>
      </c>
      <c r="B23" s="217">
        <v>54061.635000000002</v>
      </c>
      <c r="C23" s="217">
        <v>33353.417999999998</v>
      </c>
      <c r="D23" s="218">
        <v>61.695170706546335</v>
      </c>
    </row>
    <row r="24" spans="1:9" x14ac:dyDescent="0.25">
      <c r="A24" s="219" t="s">
        <v>19</v>
      </c>
      <c r="B24" s="220">
        <v>3731.9357154951635</v>
      </c>
      <c r="C24" s="220">
        <v>3947.5197598773489</v>
      </c>
      <c r="D24" s="221">
        <v>105.77673520706882</v>
      </c>
    </row>
    <row r="25" spans="1:9" x14ac:dyDescent="0.25">
      <c r="A25" s="4" t="s">
        <v>73</v>
      </c>
      <c r="I25" s="89"/>
    </row>
    <row r="31" spans="1:9" x14ac:dyDescent="0.25">
      <c r="A31" s="90"/>
    </row>
  </sheetData>
  <mergeCells count="3">
    <mergeCell ref="A6:A7"/>
    <mergeCell ref="B6:D6"/>
    <mergeCell ref="A5:D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A6" sqref="A6"/>
    </sheetView>
  </sheetViews>
  <sheetFormatPr defaultRowHeight="15" x14ac:dyDescent="0.25"/>
  <cols>
    <col min="1" max="1" width="47" customWidth="1"/>
    <col min="2" max="3" width="15.7109375" customWidth="1"/>
    <col min="4" max="4" width="10.28515625" customWidth="1"/>
  </cols>
  <sheetData>
    <row r="1" spans="1:4" s="24" customFormat="1" x14ac:dyDescent="0.25"/>
    <row r="2" spans="1:4" s="24" customFormat="1" x14ac:dyDescent="0.25"/>
    <row r="3" spans="1:4" s="115" customFormat="1" ht="12" x14ac:dyDescent="0.2">
      <c r="A3" s="113" t="s">
        <v>112</v>
      </c>
      <c r="B3" s="114"/>
      <c r="C3" s="114"/>
    </row>
    <row r="4" spans="1:4" s="71" customFormat="1" ht="12" x14ac:dyDescent="0.2">
      <c r="A4" s="113" t="s">
        <v>0</v>
      </c>
      <c r="B4" s="109"/>
      <c r="C4" s="109"/>
    </row>
    <row r="5" spans="1:4" s="71" customFormat="1" ht="12" x14ac:dyDescent="0.2">
      <c r="A5" s="113" t="s">
        <v>1</v>
      </c>
      <c r="B5" s="109"/>
      <c r="C5" s="109"/>
    </row>
    <row r="6" spans="1:4" s="71" customFormat="1" ht="12" x14ac:dyDescent="0.2">
      <c r="A6" s="113" t="s">
        <v>101</v>
      </c>
      <c r="B6" s="109"/>
      <c r="C6" s="109"/>
    </row>
    <row r="7" spans="1:4" s="7" customFormat="1" ht="12" x14ac:dyDescent="0.2">
      <c r="B7" s="136" t="s">
        <v>99</v>
      </c>
      <c r="C7" s="136"/>
      <c r="D7" s="136"/>
    </row>
    <row r="8" spans="1:4" s="7" customFormat="1" ht="16.5" customHeight="1" x14ac:dyDescent="0.2">
      <c r="A8" s="133" t="s">
        <v>2</v>
      </c>
      <c r="B8" s="133" t="s">
        <v>3</v>
      </c>
      <c r="C8" s="134"/>
      <c r="D8" s="135"/>
    </row>
    <row r="9" spans="1:4" s="7" customFormat="1" ht="17.25" customHeight="1" x14ac:dyDescent="0.2">
      <c r="A9" s="133"/>
      <c r="B9" s="18" t="s">
        <v>74</v>
      </c>
      <c r="C9" s="19" t="s">
        <v>75</v>
      </c>
      <c r="D9" s="20" t="s">
        <v>4</v>
      </c>
    </row>
    <row r="10" spans="1:4" s="7" customFormat="1" ht="15" customHeight="1" x14ac:dyDescent="0.2">
      <c r="A10" s="103" t="s">
        <v>5</v>
      </c>
      <c r="B10" s="100"/>
      <c r="C10" s="100">
        <v>929</v>
      </c>
      <c r="D10" s="101" t="s">
        <v>6</v>
      </c>
    </row>
    <row r="11" spans="1:4" s="7" customFormat="1" ht="15" customHeight="1" x14ac:dyDescent="0.2">
      <c r="A11" s="103" t="s">
        <v>7</v>
      </c>
      <c r="B11" s="100">
        <v>581</v>
      </c>
      <c r="C11" s="100">
        <v>645</v>
      </c>
      <c r="D11" s="101">
        <v>111.01549053356283</v>
      </c>
    </row>
    <row r="12" spans="1:4" s="7" customFormat="1" ht="15" customHeight="1" x14ac:dyDescent="0.2">
      <c r="A12" s="103" t="s">
        <v>8</v>
      </c>
      <c r="B12" s="100">
        <v>240</v>
      </c>
      <c r="C12" s="100">
        <v>284</v>
      </c>
      <c r="D12" s="101">
        <v>118.33333333333333</v>
      </c>
    </row>
    <row r="13" spans="1:4" s="7" customFormat="1" ht="15" customHeight="1" x14ac:dyDescent="0.2">
      <c r="A13" s="103" t="s">
        <v>9</v>
      </c>
      <c r="B13" s="100">
        <v>15749</v>
      </c>
      <c r="C13" s="100">
        <v>16089</v>
      </c>
      <c r="D13" s="101">
        <v>102.15886722966539</v>
      </c>
    </row>
    <row r="14" spans="1:4" s="7" customFormat="1" ht="15" customHeight="1" x14ac:dyDescent="0.2">
      <c r="A14" s="102" t="s">
        <v>10</v>
      </c>
      <c r="B14" s="97">
        <v>4381563.2410000004</v>
      </c>
      <c r="C14" s="98">
        <v>4569029.4040000001</v>
      </c>
      <c r="D14" s="99">
        <v>104.27852236037143</v>
      </c>
    </row>
    <row r="15" spans="1:4" s="7" customFormat="1" ht="15" customHeight="1" x14ac:dyDescent="0.2">
      <c r="A15" s="21" t="s">
        <v>11</v>
      </c>
      <c r="B15" s="91">
        <v>4274544.2690000003</v>
      </c>
      <c r="C15" s="92">
        <v>4407235.2690000003</v>
      </c>
      <c r="D15" s="93">
        <v>103.1042139617621</v>
      </c>
    </row>
    <row r="16" spans="1:4" s="7" customFormat="1" ht="15" customHeight="1" x14ac:dyDescent="0.2">
      <c r="A16" s="21" t="s">
        <v>12</v>
      </c>
      <c r="B16" s="91">
        <v>173938.43700000001</v>
      </c>
      <c r="C16" s="92">
        <v>235727.56599999999</v>
      </c>
      <c r="D16" s="93">
        <v>135.52356228198141</v>
      </c>
    </row>
    <row r="17" spans="1:4" s="7" customFormat="1" ht="15" customHeight="1" x14ac:dyDescent="0.2">
      <c r="A17" s="21" t="s">
        <v>13</v>
      </c>
      <c r="B17" s="91">
        <v>66919.464999999997</v>
      </c>
      <c r="C17" s="92">
        <v>73933.430999999997</v>
      </c>
      <c r="D17" s="93">
        <v>110.48120453443553</v>
      </c>
    </row>
    <row r="18" spans="1:4" s="7" customFormat="1" ht="15" customHeight="1" x14ac:dyDescent="0.2">
      <c r="A18" s="21" t="s">
        <v>14</v>
      </c>
      <c r="B18" s="91">
        <v>19381.027999999998</v>
      </c>
      <c r="C18" s="92">
        <v>21338.666000000001</v>
      </c>
      <c r="D18" s="93">
        <v>110.10079547896017</v>
      </c>
    </row>
    <row r="19" spans="1:4" s="7" customFormat="1" ht="15" customHeight="1" x14ac:dyDescent="0.2">
      <c r="A19" s="21" t="s">
        <v>15</v>
      </c>
      <c r="B19" s="91">
        <v>154658.723</v>
      </c>
      <c r="C19" s="92">
        <v>214465.18599999999</v>
      </c>
      <c r="D19" s="93">
        <v>138.6699578529431</v>
      </c>
    </row>
    <row r="20" spans="1:4" s="7" customFormat="1" ht="15" customHeight="1" x14ac:dyDescent="0.2">
      <c r="A20" s="21" t="s">
        <v>16</v>
      </c>
      <c r="B20" s="91">
        <v>67020.778999999995</v>
      </c>
      <c r="C20" s="92">
        <v>74009.717000000004</v>
      </c>
      <c r="D20" s="93">
        <v>110.42801666032562</v>
      </c>
    </row>
    <row r="21" spans="1:4" s="7" customFormat="1" ht="15" customHeight="1" x14ac:dyDescent="0.2">
      <c r="A21" s="104" t="s">
        <v>17</v>
      </c>
      <c r="B21" s="105">
        <v>87637.944000000003</v>
      </c>
      <c r="C21" s="106">
        <v>140455.46900000001</v>
      </c>
      <c r="D21" s="107">
        <v>160.26787323992906</v>
      </c>
    </row>
    <row r="22" spans="1:4" s="7" customFormat="1" ht="15" customHeight="1" x14ac:dyDescent="0.2">
      <c r="A22" s="21" t="s">
        <v>18</v>
      </c>
      <c r="B22" s="91">
        <v>705291.06700000004</v>
      </c>
      <c r="C22" s="92">
        <v>762139.745</v>
      </c>
      <c r="D22" s="93">
        <v>108.06031448006415</v>
      </c>
    </row>
    <row r="23" spans="1:4" s="7" customFormat="1" ht="15" customHeight="1" x14ac:dyDescent="0.2">
      <c r="A23" s="21" t="s">
        <v>19</v>
      </c>
      <c r="B23" s="91">
        <v>3731.9357154951635</v>
      </c>
      <c r="C23" s="92">
        <v>3947.5197598773489</v>
      </c>
      <c r="D23" s="93">
        <v>105.77673520706882</v>
      </c>
    </row>
    <row r="24" spans="1:4" s="7" customFormat="1" ht="15" customHeight="1" x14ac:dyDescent="0.2">
      <c r="A24" s="21" t="s">
        <v>20</v>
      </c>
      <c r="B24" s="91">
        <v>165.51300000000001</v>
      </c>
      <c r="C24" s="92">
        <v>185.63300000000001</v>
      </c>
      <c r="D24" s="93">
        <v>112.15614483454472</v>
      </c>
    </row>
    <row r="25" spans="1:4" s="7" customFormat="1" ht="15" customHeight="1" x14ac:dyDescent="0.2">
      <c r="A25" s="21" t="s">
        <v>21</v>
      </c>
      <c r="B25" s="91">
        <v>2370492.1409999998</v>
      </c>
      <c r="C25" s="92">
        <v>2318016.4780000001</v>
      </c>
      <c r="D25" s="93">
        <v>97.786296689519389</v>
      </c>
    </row>
    <row r="26" spans="1:4" s="7" customFormat="1" ht="15" customHeight="1" x14ac:dyDescent="0.2">
      <c r="A26" s="21" t="s">
        <v>22</v>
      </c>
      <c r="B26" s="91">
        <v>1327345.73</v>
      </c>
      <c r="C26" s="92">
        <v>1342329.3030000001</v>
      </c>
      <c r="D26" s="93">
        <v>101.12883724724833</v>
      </c>
    </row>
    <row r="27" spans="1:4" s="7" customFormat="1" ht="15" customHeight="1" x14ac:dyDescent="0.2">
      <c r="A27" s="21" t="s">
        <v>23</v>
      </c>
      <c r="B27" s="91">
        <v>29736.915000000001</v>
      </c>
      <c r="C27" s="92">
        <v>31624.148000000001</v>
      </c>
      <c r="D27" s="93">
        <v>106.34643169945504</v>
      </c>
    </row>
    <row r="28" spans="1:4" s="7" customFormat="1" ht="15" customHeight="1" x14ac:dyDescent="0.2">
      <c r="A28" s="21" t="s">
        <v>24</v>
      </c>
      <c r="B28" s="91">
        <v>3727740.2990000001</v>
      </c>
      <c r="C28" s="92">
        <v>3692155.5619999999</v>
      </c>
      <c r="D28" s="93">
        <v>99.045407293808907</v>
      </c>
    </row>
    <row r="29" spans="1:4" s="7" customFormat="1" ht="15" customHeight="1" x14ac:dyDescent="0.2">
      <c r="A29" s="21" t="s">
        <v>25</v>
      </c>
      <c r="B29" s="91">
        <v>1683006.5179999999</v>
      </c>
      <c r="C29" s="92">
        <v>1693912.8589999999</v>
      </c>
      <c r="D29" s="93">
        <v>100.6480272585611</v>
      </c>
    </row>
    <row r="30" spans="1:4" s="7" customFormat="1" ht="15" customHeight="1" x14ac:dyDescent="0.2">
      <c r="A30" s="21" t="s">
        <v>26</v>
      </c>
      <c r="B30" s="91">
        <v>14110.226000000001</v>
      </c>
      <c r="C30" s="92">
        <v>26755.236000000001</v>
      </c>
      <c r="D30" s="93">
        <v>189.61592819278727</v>
      </c>
    </row>
    <row r="31" spans="1:4" s="7" customFormat="1" ht="15" customHeight="1" x14ac:dyDescent="0.2">
      <c r="A31" s="21" t="s">
        <v>27</v>
      </c>
      <c r="B31" s="91">
        <v>834716.5</v>
      </c>
      <c r="C31" s="92">
        <v>735436.2</v>
      </c>
      <c r="D31" s="93">
        <v>88.106105486114146</v>
      </c>
    </row>
    <row r="32" spans="1:4" s="7" customFormat="1" ht="15" customHeight="1" x14ac:dyDescent="0.2">
      <c r="A32" s="21" t="s">
        <v>28</v>
      </c>
      <c r="B32" s="91">
        <v>1174666.9680000001</v>
      </c>
      <c r="C32" s="92">
        <v>1214446.763</v>
      </c>
      <c r="D32" s="93">
        <v>103.38647430154006</v>
      </c>
    </row>
    <row r="33" spans="1:4" s="7" customFormat="1" ht="15" customHeight="1" x14ac:dyDescent="0.2">
      <c r="A33" s="21" t="s">
        <v>29</v>
      </c>
      <c r="B33" s="91">
        <v>21240.087</v>
      </c>
      <c r="C33" s="92">
        <v>21604.506000000001</v>
      </c>
      <c r="D33" s="93">
        <v>101.71571331134379</v>
      </c>
    </row>
    <row r="34" spans="1:4" s="7" customFormat="1" ht="15" customHeight="1" x14ac:dyDescent="0.2">
      <c r="A34" s="21" t="s">
        <v>30</v>
      </c>
      <c r="B34" s="91"/>
      <c r="C34" s="92">
        <v>929</v>
      </c>
      <c r="D34" s="93" t="s">
        <v>6</v>
      </c>
    </row>
    <row r="35" spans="1:4" s="7" customFormat="1" ht="15" customHeight="1" x14ac:dyDescent="0.2">
      <c r="A35" s="21" t="s">
        <v>31</v>
      </c>
      <c r="B35" s="91">
        <v>28</v>
      </c>
      <c r="C35" s="92">
        <v>34</v>
      </c>
      <c r="D35" s="93">
        <v>121.42857142857142</v>
      </c>
    </row>
    <row r="36" spans="1:4" s="7" customFormat="1" ht="15" customHeight="1" x14ac:dyDescent="0.2">
      <c r="A36" s="21" t="s">
        <v>32</v>
      </c>
      <c r="B36" s="91">
        <v>75</v>
      </c>
      <c r="C36" s="92">
        <v>86</v>
      </c>
      <c r="D36" s="93">
        <v>114.66666666666667</v>
      </c>
    </row>
    <row r="37" spans="1:4" s="7" customFormat="1" ht="15" customHeight="1" x14ac:dyDescent="0.2">
      <c r="A37" s="21" t="s">
        <v>33</v>
      </c>
      <c r="B37" s="91">
        <v>91225.048999999999</v>
      </c>
      <c r="C37" s="92">
        <v>123173.284</v>
      </c>
      <c r="D37" s="93">
        <v>135.02134046538029</v>
      </c>
    </row>
    <row r="38" spans="1:4" s="7" customFormat="1" ht="15" customHeight="1" x14ac:dyDescent="0.2">
      <c r="A38" s="21" t="s">
        <v>34</v>
      </c>
      <c r="B38" s="91">
        <v>111407.822</v>
      </c>
      <c r="C38" s="92">
        <v>91241.887000000002</v>
      </c>
      <c r="D38" s="93">
        <v>81.898995386517839</v>
      </c>
    </row>
    <row r="39" spans="1:4" s="7" customFormat="1" ht="15" customHeight="1" x14ac:dyDescent="0.2">
      <c r="A39" s="21" t="s">
        <v>35</v>
      </c>
      <c r="B39" s="91">
        <v>-20182.773000000001</v>
      </c>
      <c r="C39" s="92">
        <v>31931.397000000001</v>
      </c>
      <c r="D39" s="93" t="s">
        <v>6</v>
      </c>
    </row>
    <row r="40" spans="1:4" s="7" customFormat="1" ht="15" customHeight="1" x14ac:dyDescent="0.2">
      <c r="A40" s="21" t="s">
        <v>30</v>
      </c>
      <c r="B40" s="91"/>
      <c r="C40" s="92">
        <v>929</v>
      </c>
      <c r="D40" s="93" t="s">
        <v>6</v>
      </c>
    </row>
    <row r="41" spans="1:4" s="7" customFormat="1" ht="15" customHeight="1" x14ac:dyDescent="0.2">
      <c r="A41" s="21" t="s">
        <v>36</v>
      </c>
      <c r="B41" s="91">
        <v>84</v>
      </c>
      <c r="C41" s="92">
        <v>86</v>
      </c>
      <c r="D41" s="93">
        <v>102.38095238095238</v>
      </c>
    </row>
    <row r="42" spans="1:4" s="7" customFormat="1" ht="15" customHeight="1" x14ac:dyDescent="0.2">
      <c r="A42" s="21" t="s">
        <v>37</v>
      </c>
      <c r="B42" s="91">
        <v>737</v>
      </c>
      <c r="C42" s="92">
        <v>843</v>
      </c>
      <c r="D42" s="93">
        <v>114.38263229308005</v>
      </c>
    </row>
    <row r="43" spans="1:4" s="7" customFormat="1" ht="15" customHeight="1" x14ac:dyDescent="0.2">
      <c r="A43" s="22" t="s">
        <v>38</v>
      </c>
      <c r="B43" s="94">
        <v>54061.635000000002</v>
      </c>
      <c r="C43" s="95">
        <v>33353.417999999998</v>
      </c>
      <c r="D43" s="96">
        <v>61.695170706546335</v>
      </c>
    </row>
    <row r="44" spans="1:4" x14ac:dyDescent="0.25">
      <c r="A44" s="4" t="s">
        <v>73</v>
      </c>
    </row>
  </sheetData>
  <mergeCells count="3">
    <mergeCell ref="A8:A9"/>
    <mergeCell ref="B8:D8"/>
    <mergeCell ref="B7:D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0"/>
  <sheetViews>
    <sheetView zoomScale="110" zoomScaleNormal="110" workbookViewId="0">
      <selection activeCell="L11" sqref="L11"/>
    </sheetView>
  </sheetViews>
  <sheetFormatPr defaultRowHeight="15" x14ac:dyDescent="0.25"/>
  <cols>
    <col min="1" max="1" width="5" customWidth="1"/>
    <col min="2" max="2" width="12" bestFit="1" customWidth="1"/>
    <col min="3" max="3" width="27" bestFit="1" customWidth="1"/>
    <col min="4" max="4" width="9" customWidth="1"/>
    <col min="5" max="5" width="9.5703125" bestFit="1" customWidth="1"/>
    <col min="6" max="6" width="10.42578125" style="24" customWidth="1"/>
    <col min="7" max="7" width="9.85546875" customWidth="1"/>
    <col min="8" max="8" width="12.42578125" customWidth="1"/>
  </cols>
  <sheetData>
    <row r="3" spans="1:10" s="71" customFormat="1" ht="12" x14ac:dyDescent="0.2">
      <c r="A3" s="110" t="s">
        <v>102</v>
      </c>
      <c r="B3" s="110"/>
      <c r="C3" s="110"/>
      <c r="D3" s="110"/>
      <c r="E3" s="110"/>
      <c r="F3" s="110"/>
      <c r="G3" s="110"/>
      <c r="H3" s="110"/>
    </row>
    <row r="4" spans="1:10" s="112" customFormat="1" ht="12" x14ac:dyDescent="0.2">
      <c r="A4" s="111" t="s">
        <v>101</v>
      </c>
      <c r="B4" s="111"/>
      <c r="C4" s="111"/>
      <c r="D4" s="111"/>
      <c r="E4" s="111"/>
      <c r="F4" s="111"/>
      <c r="G4" s="111"/>
      <c r="H4" s="111"/>
    </row>
    <row r="5" spans="1:10" s="6" customFormat="1" x14ac:dyDescent="0.25">
      <c r="A5" s="8"/>
      <c r="B5" s="8"/>
      <c r="C5" s="8"/>
      <c r="D5" s="8"/>
      <c r="E5" s="8"/>
      <c r="F5" s="8"/>
      <c r="G5" s="183" t="s">
        <v>100</v>
      </c>
      <c r="H5" s="184"/>
    </row>
    <row r="6" spans="1:10" s="6" customFormat="1" ht="33.75" x14ac:dyDescent="0.25">
      <c r="A6" s="9" t="s">
        <v>54</v>
      </c>
      <c r="B6" s="10" t="s">
        <v>41</v>
      </c>
      <c r="C6" s="10" t="s">
        <v>42</v>
      </c>
      <c r="D6" s="182" t="s">
        <v>120</v>
      </c>
      <c r="E6" s="187" t="s">
        <v>9</v>
      </c>
      <c r="F6" s="188" t="s">
        <v>154</v>
      </c>
      <c r="G6" s="187" t="s">
        <v>55</v>
      </c>
      <c r="H6" s="187" t="s">
        <v>90</v>
      </c>
    </row>
    <row r="7" spans="1:10" s="6" customFormat="1" ht="15" customHeight="1" x14ac:dyDescent="0.25">
      <c r="A7" s="60" t="s">
        <v>43</v>
      </c>
      <c r="B7" s="161">
        <v>62296711978</v>
      </c>
      <c r="C7" s="162" t="s">
        <v>144</v>
      </c>
      <c r="D7" s="185" t="s">
        <v>113</v>
      </c>
      <c r="E7" s="62">
        <v>1906</v>
      </c>
      <c r="F7" s="62">
        <v>4457.3287425673307</v>
      </c>
      <c r="G7" s="128">
        <v>656773</v>
      </c>
      <c r="H7" s="62">
        <v>72253.316000000006</v>
      </c>
      <c r="I7" s="66"/>
      <c r="J7" s="66"/>
    </row>
    <row r="8" spans="1:10" s="6" customFormat="1" ht="15" customHeight="1" x14ac:dyDescent="0.25">
      <c r="A8" s="61" t="s">
        <v>44</v>
      </c>
      <c r="B8" s="161">
        <v>58203211592</v>
      </c>
      <c r="C8" s="162" t="s">
        <v>79</v>
      </c>
      <c r="D8" s="185" t="s">
        <v>113</v>
      </c>
      <c r="E8" s="62">
        <v>626</v>
      </c>
      <c r="F8" s="62">
        <v>5373.590788072418</v>
      </c>
      <c r="G8" s="128">
        <v>258022</v>
      </c>
      <c r="H8" s="62">
        <v>24203.886999999999</v>
      </c>
      <c r="I8" s="66"/>
    </row>
    <row r="9" spans="1:10" s="6" customFormat="1" ht="15" customHeight="1" x14ac:dyDescent="0.25">
      <c r="A9" s="61" t="s">
        <v>45</v>
      </c>
      <c r="B9" s="161">
        <v>76842508189</v>
      </c>
      <c r="C9" s="166" t="s">
        <v>145</v>
      </c>
      <c r="D9" s="185" t="s">
        <v>113</v>
      </c>
      <c r="E9" s="62">
        <v>697</v>
      </c>
      <c r="F9" s="62">
        <v>4404.9579148732664</v>
      </c>
      <c r="G9" s="128">
        <v>195561</v>
      </c>
      <c r="H9" s="181">
        <v>-2941.9009999999998</v>
      </c>
      <c r="I9" s="66"/>
    </row>
    <row r="10" spans="1:10" s="6" customFormat="1" ht="15" customHeight="1" x14ac:dyDescent="0.25">
      <c r="A10" s="61" t="s">
        <v>46</v>
      </c>
      <c r="B10" s="161">
        <v>5873359168</v>
      </c>
      <c r="C10" s="162" t="s">
        <v>86</v>
      </c>
      <c r="D10" s="185" t="s">
        <v>113</v>
      </c>
      <c r="E10" s="62">
        <v>450</v>
      </c>
      <c r="F10" s="62">
        <v>3661.6981481481484</v>
      </c>
      <c r="G10" s="128">
        <v>145277</v>
      </c>
      <c r="H10" s="62">
        <v>11611.11</v>
      </c>
      <c r="I10" s="66"/>
    </row>
    <row r="11" spans="1:10" s="6" customFormat="1" ht="15" customHeight="1" x14ac:dyDescent="0.25">
      <c r="A11" s="61" t="s">
        <v>47</v>
      </c>
      <c r="B11" s="161">
        <v>88148846119</v>
      </c>
      <c r="C11" s="167" t="s">
        <v>146</v>
      </c>
      <c r="D11" s="185" t="s">
        <v>114</v>
      </c>
      <c r="E11" s="62">
        <v>638</v>
      </c>
      <c r="F11" s="62">
        <v>4254.8666405433642</v>
      </c>
      <c r="G11" s="128">
        <v>138628</v>
      </c>
      <c r="H11" s="62">
        <v>1620.827</v>
      </c>
      <c r="I11" s="66"/>
    </row>
    <row r="12" spans="1:10" s="6" customFormat="1" ht="15" customHeight="1" x14ac:dyDescent="0.25">
      <c r="A12" s="61" t="s">
        <v>56</v>
      </c>
      <c r="B12" s="161">
        <v>59369289798</v>
      </c>
      <c r="C12" s="167" t="s">
        <v>81</v>
      </c>
      <c r="D12" s="185" t="s">
        <v>114</v>
      </c>
      <c r="E12" s="62">
        <v>387</v>
      </c>
      <c r="F12" s="62">
        <v>4258.9162360034452</v>
      </c>
      <c r="G12" s="128">
        <v>123241</v>
      </c>
      <c r="H12" s="62">
        <v>3724.0940000000001</v>
      </c>
      <c r="I12" s="66"/>
    </row>
    <row r="13" spans="1:10" s="6" customFormat="1" ht="15" customHeight="1" x14ac:dyDescent="0.25">
      <c r="A13" s="61" t="s">
        <v>57</v>
      </c>
      <c r="B13" s="161">
        <v>13980940042</v>
      </c>
      <c r="C13" s="167" t="s">
        <v>147</v>
      </c>
      <c r="D13" s="185" t="s">
        <v>148</v>
      </c>
      <c r="E13" s="62">
        <v>264</v>
      </c>
      <c r="F13" s="62">
        <v>4479.8036616161617</v>
      </c>
      <c r="G13" s="128">
        <v>122955</v>
      </c>
      <c r="H13" s="62">
        <v>191.64099999999999</v>
      </c>
      <c r="I13" s="66"/>
    </row>
    <row r="14" spans="1:10" s="6" customFormat="1" ht="15" customHeight="1" x14ac:dyDescent="0.25">
      <c r="A14" s="61" t="s">
        <v>58</v>
      </c>
      <c r="B14" s="161">
        <v>40174736344</v>
      </c>
      <c r="C14" s="167" t="s">
        <v>149</v>
      </c>
      <c r="D14" s="185" t="s">
        <v>150</v>
      </c>
      <c r="E14" s="62">
        <v>317</v>
      </c>
      <c r="F14" s="62">
        <v>4513.3530494216611</v>
      </c>
      <c r="G14" s="128">
        <v>122326</v>
      </c>
      <c r="H14" s="181">
        <v>-10556.904</v>
      </c>
      <c r="I14" s="66"/>
    </row>
    <row r="15" spans="1:10" s="6" customFormat="1" ht="15" customHeight="1" x14ac:dyDescent="0.25">
      <c r="A15" s="61" t="s">
        <v>59</v>
      </c>
      <c r="B15" s="161">
        <v>76688891305</v>
      </c>
      <c r="C15" s="167" t="s">
        <v>119</v>
      </c>
      <c r="D15" s="185" t="s">
        <v>114</v>
      </c>
      <c r="E15" s="62">
        <v>269</v>
      </c>
      <c r="F15" s="62">
        <v>3519.4268897149941</v>
      </c>
      <c r="G15" s="128">
        <v>100636</v>
      </c>
      <c r="H15" s="62">
        <v>10919.813</v>
      </c>
      <c r="I15" s="66"/>
    </row>
    <row r="16" spans="1:10" s="6" customFormat="1" ht="15" customHeight="1" x14ac:dyDescent="0.25">
      <c r="A16" s="63" t="s">
        <v>60</v>
      </c>
      <c r="B16" s="168">
        <v>29947239127</v>
      </c>
      <c r="C16" s="169" t="s">
        <v>151</v>
      </c>
      <c r="D16" s="186" t="s">
        <v>152</v>
      </c>
      <c r="E16" s="62">
        <v>186</v>
      </c>
      <c r="F16" s="62">
        <v>4856.5801971326164</v>
      </c>
      <c r="G16" s="128">
        <v>95821</v>
      </c>
      <c r="H16" s="62">
        <v>65.525999999999996</v>
      </c>
      <c r="I16" s="66"/>
    </row>
    <row r="17" spans="1:8" s="6" customFormat="1" ht="15" customHeight="1" x14ac:dyDescent="0.25">
      <c r="A17" s="138" t="s">
        <v>153</v>
      </c>
      <c r="B17" s="139"/>
      <c r="C17" s="139"/>
      <c r="D17" s="139"/>
      <c r="E17" s="157">
        <f t="shared" ref="E17:H17" si="0">SUM(E7:E16)</f>
        <v>5740</v>
      </c>
      <c r="F17" s="157"/>
      <c r="G17" s="157">
        <f t="shared" si="0"/>
        <v>1959240</v>
      </c>
      <c r="H17" s="157">
        <f t="shared" si="0"/>
        <v>111091.40900000001</v>
      </c>
    </row>
    <row r="18" spans="1:8" s="6" customFormat="1" ht="15" customHeight="1" x14ac:dyDescent="0.25">
      <c r="A18" s="138" t="s">
        <v>85</v>
      </c>
      <c r="B18" s="139"/>
      <c r="C18" s="139"/>
      <c r="D18" s="139"/>
      <c r="E18" s="25">
        <v>16089</v>
      </c>
      <c r="F18" s="25"/>
      <c r="G18" s="25">
        <v>4569029.4040000001</v>
      </c>
      <c r="H18" s="25">
        <v>140455.46900000001</v>
      </c>
    </row>
    <row r="19" spans="1:8" x14ac:dyDescent="0.25">
      <c r="A19" s="138" t="s">
        <v>104</v>
      </c>
      <c r="B19" s="139"/>
      <c r="C19" s="139"/>
      <c r="D19" s="139"/>
      <c r="E19" s="64">
        <f>E17/E18*100</f>
        <v>35.67654919510224</v>
      </c>
      <c r="F19" s="64"/>
      <c r="G19" s="64">
        <f t="shared" ref="G19:H19" si="1">G17/G18*100</f>
        <v>42.880879652137168</v>
      </c>
      <c r="H19" s="64">
        <f t="shared" si="1"/>
        <v>79.093686982028458</v>
      </c>
    </row>
    <row r="20" spans="1:8" x14ac:dyDescent="0.25">
      <c r="A20" s="4" t="s">
        <v>73</v>
      </c>
    </row>
  </sheetData>
  <mergeCells count="4">
    <mergeCell ref="G5:H5"/>
    <mergeCell ref="A17:D17"/>
    <mergeCell ref="A18:D18"/>
    <mergeCell ref="A19:D19"/>
  </mergeCells>
  <hyperlinks>
    <hyperlink ref="C7" r:id="rId1" display="https://www.transparentno.hr/pregled/62296711978/06acf3cb1c602f4ccfd858c3fd3f05e714a013d1b12f0d41674525b1eb25eccb819b813073474e4ab05c0e2c21941670c15cbcd98c70dd8592b094d4c485c4f2"/>
    <hyperlink ref="C8" r:id="rId2" display="https://www.transparentno.hr/pregled/58203211592/f9628c52406233489650998b22c9de7d51ddf0b549d9e3c1c3173976abbbd8bc2bd1361acaefd52636445e9ea08790638e841c80fe77d1f5f775b09457d3bfeb"/>
    <hyperlink ref="C10" r:id="rId3" display="https://www.transparentno.hr/pregled/05873359168/4f95944116af038fcc06a5ca25f234c7b750acd2507ccb408df3d6ee35e283a96ec0e5df60c2087705b67b7e696154f9f3a8686f827f630b6c16c7ee7078b712"/>
  </hyperlinks>
  <pageMargins left="0.7" right="0.7" top="0.75" bottom="0.75" header="0.3" footer="0.3"/>
  <pageSetup paperSize="9" orientation="portrait" horizontalDpi="300" verticalDpi="30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workbookViewId="0">
      <selection activeCell="A19" sqref="A19"/>
    </sheetView>
  </sheetViews>
  <sheetFormatPr defaultRowHeight="15" x14ac:dyDescent="0.25"/>
  <cols>
    <col min="1" max="1" width="5" style="24" customWidth="1"/>
    <col min="2" max="2" width="13.28515625" style="24" customWidth="1"/>
    <col min="3" max="3" width="30.85546875" style="24" bestFit="1" customWidth="1"/>
    <col min="4" max="4" width="10.28515625" style="24" customWidth="1"/>
    <col min="5" max="5" width="12" style="24" bestFit="1" customWidth="1"/>
    <col min="6" max="6" width="10.85546875" style="24" customWidth="1"/>
    <col min="7" max="16384" width="9.140625" style="24"/>
  </cols>
  <sheetData>
    <row r="3" spans="1:8" s="71" customFormat="1" ht="12" x14ac:dyDescent="0.2">
      <c r="A3" s="110" t="s">
        <v>110</v>
      </c>
      <c r="B3" s="110"/>
      <c r="C3" s="110"/>
      <c r="D3" s="110"/>
      <c r="E3" s="110"/>
    </row>
    <row r="4" spans="1:8" s="112" customFormat="1" ht="12" x14ac:dyDescent="0.2">
      <c r="A4" s="176" t="s">
        <v>101</v>
      </c>
      <c r="B4" s="111"/>
      <c r="C4" s="111"/>
      <c r="D4" s="111"/>
      <c r="E4" s="111"/>
    </row>
    <row r="5" spans="1:8" x14ac:dyDescent="0.25">
      <c r="A5" s="8"/>
      <c r="B5" s="8"/>
      <c r="C5" s="8"/>
      <c r="D5" s="8"/>
      <c r="E5" s="137" t="s">
        <v>100</v>
      </c>
      <c r="F5" s="137"/>
    </row>
    <row r="6" spans="1:8" ht="33.75" x14ac:dyDescent="0.25">
      <c r="A6" s="9" t="s">
        <v>54</v>
      </c>
      <c r="B6" s="10" t="s">
        <v>41</v>
      </c>
      <c r="C6" s="10" t="s">
        <v>42</v>
      </c>
      <c r="D6" s="10" t="s">
        <v>120</v>
      </c>
      <c r="E6" s="10" t="s">
        <v>55</v>
      </c>
      <c r="F6" s="10" t="s">
        <v>106</v>
      </c>
      <c r="H6" s="56"/>
    </row>
    <row r="7" spans="1:8" ht="15" customHeight="1" x14ac:dyDescent="0.25">
      <c r="A7" s="158" t="s">
        <v>43</v>
      </c>
      <c r="B7" s="161">
        <v>62296711978</v>
      </c>
      <c r="C7" s="162" t="s">
        <v>144</v>
      </c>
      <c r="D7" s="163" t="s">
        <v>113</v>
      </c>
      <c r="E7" s="164">
        <v>656773</v>
      </c>
      <c r="F7" s="165">
        <v>0.16</v>
      </c>
      <c r="G7" s="66"/>
      <c r="H7" s="68"/>
    </row>
    <row r="8" spans="1:8" ht="15" customHeight="1" x14ac:dyDescent="0.25">
      <c r="A8" s="159" t="s">
        <v>44</v>
      </c>
      <c r="B8" s="161">
        <v>58203211592</v>
      </c>
      <c r="C8" s="162" t="s">
        <v>79</v>
      </c>
      <c r="D8" s="163" t="s">
        <v>113</v>
      </c>
      <c r="E8" s="164">
        <v>258022</v>
      </c>
      <c r="F8" s="165">
        <v>6.3E-2</v>
      </c>
      <c r="H8" s="67"/>
    </row>
    <row r="9" spans="1:8" ht="15" customHeight="1" x14ac:dyDescent="0.25">
      <c r="A9" s="159" t="s">
        <v>45</v>
      </c>
      <c r="B9" s="161">
        <v>76842508189</v>
      </c>
      <c r="C9" s="166" t="s">
        <v>145</v>
      </c>
      <c r="D9" s="163" t="s">
        <v>113</v>
      </c>
      <c r="E9" s="164">
        <v>195561</v>
      </c>
      <c r="F9" s="165">
        <v>4.8000000000000001E-2</v>
      </c>
      <c r="H9" s="67"/>
    </row>
    <row r="10" spans="1:8" ht="15" customHeight="1" x14ac:dyDescent="0.25">
      <c r="A10" s="159" t="s">
        <v>46</v>
      </c>
      <c r="B10" s="161">
        <v>5873359168</v>
      </c>
      <c r="C10" s="162" t="s">
        <v>86</v>
      </c>
      <c r="D10" s="163" t="s">
        <v>113</v>
      </c>
      <c r="E10" s="164">
        <v>145277</v>
      </c>
      <c r="F10" s="165">
        <v>3.5000000000000003E-2</v>
      </c>
      <c r="H10" s="67"/>
    </row>
    <row r="11" spans="1:8" ht="15" customHeight="1" x14ac:dyDescent="0.25">
      <c r="A11" s="159" t="s">
        <v>47</v>
      </c>
      <c r="B11" s="161">
        <v>88148846119</v>
      </c>
      <c r="C11" s="167" t="s">
        <v>146</v>
      </c>
      <c r="D11" s="163" t="s">
        <v>114</v>
      </c>
      <c r="E11" s="164">
        <v>138628</v>
      </c>
      <c r="F11" s="165">
        <v>3.4000000000000002E-2</v>
      </c>
      <c r="H11" s="67"/>
    </row>
    <row r="12" spans="1:8" ht="15" customHeight="1" x14ac:dyDescent="0.25">
      <c r="A12" s="159" t="s">
        <v>56</v>
      </c>
      <c r="B12" s="161">
        <v>59369289798</v>
      </c>
      <c r="C12" s="167" t="s">
        <v>81</v>
      </c>
      <c r="D12" s="163" t="s">
        <v>114</v>
      </c>
      <c r="E12" s="164">
        <v>123241</v>
      </c>
      <c r="F12" s="165">
        <v>0.03</v>
      </c>
      <c r="H12" s="67"/>
    </row>
    <row r="13" spans="1:8" ht="15" customHeight="1" x14ac:dyDescent="0.25">
      <c r="A13" s="159" t="s">
        <v>57</v>
      </c>
      <c r="B13" s="161">
        <v>13980940042</v>
      </c>
      <c r="C13" s="167" t="s">
        <v>147</v>
      </c>
      <c r="D13" s="163" t="s">
        <v>148</v>
      </c>
      <c r="E13" s="164">
        <v>122955</v>
      </c>
      <c r="F13" s="165">
        <v>0.03</v>
      </c>
      <c r="H13" s="67"/>
    </row>
    <row r="14" spans="1:8" ht="15" customHeight="1" x14ac:dyDescent="0.25">
      <c r="A14" s="159" t="s">
        <v>58</v>
      </c>
      <c r="B14" s="161">
        <v>40174736344</v>
      </c>
      <c r="C14" s="167" t="s">
        <v>149</v>
      </c>
      <c r="D14" s="163" t="s">
        <v>150</v>
      </c>
      <c r="E14" s="164">
        <v>122326</v>
      </c>
      <c r="F14" s="165">
        <v>0.03</v>
      </c>
      <c r="H14" s="67"/>
    </row>
    <row r="15" spans="1:8" ht="15" customHeight="1" x14ac:dyDescent="0.25">
      <c r="A15" s="159" t="s">
        <v>59</v>
      </c>
      <c r="B15" s="161">
        <v>76688891305</v>
      </c>
      <c r="C15" s="167" t="s">
        <v>119</v>
      </c>
      <c r="D15" s="163" t="s">
        <v>114</v>
      </c>
      <c r="E15" s="164">
        <v>100636</v>
      </c>
      <c r="F15" s="165">
        <v>2.4E-2</v>
      </c>
      <c r="H15" s="67"/>
    </row>
    <row r="16" spans="1:8" ht="15" customHeight="1" x14ac:dyDescent="0.25">
      <c r="A16" s="160" t="s">
        <v>60</v>
      </c>
      <c r="B16" s="168">
        <v>29947239127</v>
      </c>
      <c r="C16" s="169" t="s">
        <v>151</v>
      </c>
      <c r="D16" s="170" t="s">
        <v>152</v>
      </c>
      <c r="E16" s="171">
        <v>95821</v>
      </c>
      <c r="F16" s="172">
        <v>2.3E-2</v>
      </c>
      <c r="H16" s="67"/>
    </row>
    <row r="17" spans="1:8" ht="15" customHeight="1" x14ac:dyDescent="0.25">
      <c r="A17" s="140" t="s">
        <v>107</v>
      </c>
      <c r="B17" s="141"/>
      <c r="C17" s="141"/>
      <c r="D17" s="141"/>
      <c r="E17" s="173">
        <v>1959240</v>
      </c>
      <c r="F17" s="174">
        <v>0.47599999999999998</v>
      </c>
      <c r="H17" s="67"/>
    </row>
    <row r="18" spans="1:8" ht="15" customHeight="1" x14ac:dyDescent="0.25">
      <c r="A18" s="138" t="s">
        <v>105</v>
      </c>
      <c r="B18" s="139"/>
      <c r="C18" s="139"/>
      <c r="D18" s="139"/>
      <c r="E18" s="173">
        <v>4115324</v>
      </c>
      <c r="F18" s="175">
        <v>1</v>
      </c>
      <c r="H18" s="69"/>
    </row>
    <row r="19" spans="1:8" x14ac:dyDescent="0.25">
      <c r="A19" s="4" t="s">
        <v>73</v>
      </c>
    </row>
    <row r="20" spans="1:8" x14ac:dyDescent="0.25">
      <c r="F20" s="111" t="s">
        <v>143</v>
      </c>
    </row>
    <row r="21" spans="1:8" ht="26.25" customHeight="1" x14ac:dyDescent="0.25">
      <c r="C21" s="10" t="s">
        <v>42</v>
      </c>
      <c r="D21" s="10" t="s">
        <v>10</v>
      </c>
    </row>
    <row r="22" spans="1:8" s="127" customFormat="1" ht="15.75" thickBot="1" x14ac:dyDescent="0.3">
      <c r="C22" s="177" t="s">
        <v>142</v>
      </c>
      <c r="D22" s="179">
        <f>E18-E7-E8-E9-E10-E11</f>
        <v>2721063</v>
      </c>
    </row>
    <row r="23" spans="1:8" ht="15.75" thickBot="1" x14ac:dyDescent="0.3">
      <c r="A23" s="125"/>
      <c r="C23" s="177" t="s">
        <v>77</v>
      </c>
      <c r="D23" s="179">
        <v>656772.93799999997</v>
      </c>
    </row>
    <row r="24" spans="1:8" ht="15.75" thickBot="1" x14ac:dyDescent="0.3">
      <c r="A24" s="126"/>
      <c r="C24" s="177" t="s">
        <v>79</v>
      </c>
      <c r="D24" s="179">
        <v>258021.815</v>
      </c>
      <c r="E24" s="65"/>
    </row>
    <row r="25" spans="1:8" x14ac:dyDescent="0.25">
      <c r="C25" s="177" t="s">
        <v>145</v>
      </c>
      <c r="D25" s="178">
        <v>195561</v>
      </c>
    </row>
    <row r="26" spans="1:8" x14ac:dyDescent="0.25">
      <c r="C26" s="180" t="s">
        <v>86</v>
      </c>
      <c r="D26" s="178">
        <v>145277</v>
      </c>
    </row>
    <row r="27" spans="1:8" x14ac:dyDescent="0.25">
      <c r="C27" s="177" t="s">
        <v>146</v>
      </c>
      <c r="D27" s="178">
        <v>138628</v>
      </c>
    </row>
  </sheetData>
  <mergeCells count="3">
    <mergeCell ref="A17:D17"/>
    <mergeCell ref="A18:D18"/>
    <mergeCell ref="E5:F5"/>
  </mergeCells>
  <hyperlinks>
    <hyperlink ref="C7" r:id="rId1" display="https://www.transparentno.hr/pregled/62296711978/06acf3cb1c602f4ccfd858c3fd3f05e714a013d1b12f0d41674525b1eb25eccb819b813073474e4ab05c0e2c21941670c15cbcd98c70dd8592b094d4c485c4f2"/>
    <hyperlink ref="C8" r:id="rId2" display="https://www.transparentno.hr/pregled/58203211592/f9628c52406233489650998b22c9de7d51ddf0b549d9e3c1c3173976abbbd8bc2bd1361acaefd52636445e9ea08790638e841c80fe77d1f5f775b09457d3bfeb"/>
    <hyperlink ref="C10" r:id="rId3" display="https://www.transparentno.hr/pregled/05873359168/4f95944116af038fcc06a5ca25f234c7b750acd2507ccb408df3d6ee35e283a96ec0e5df60c2087705b67b7e696154f9f3a8686f827f630b6c16c7ee7078b712"/>
  </hyperlinks>
  <pageMargins left="0.7" right="0.7" top="0.75" bottom="0.75" header="0.3" footer="0.3"/>
  <pageSetup paperSize="9" orientation="portrait" horizontalDpi="300" verticalDpi="300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workbookViewId="0">
      <selection activeCell="A3" sqref="A3:F5"/>
    </sheetView>
  </sheetViews>
  <sheetFormatPr defaultRowHeight="15" x14ac:dyDescent="0.25"/>
  <cols>
    <col min="1" max="1" width="4.140625" style="24" bestFit="1" customWidth="1"/>
    <col min="2" max="2" width="12" bestFit="1" customWidth="1"/>
    <col min="3" max="3" width="32.42578125" bestFit="1" customWidth="1"/>
    <col min="4" max="4" width="15.85546875" bestFit="1" customWidth="1"/>
    <col min="5" max="5" width="12.28515625" customWidth="1"/>
  </cols>
  <sheetData>
    <row r="3" spans="1:6" s="24" customFormat="1" x14ac:dyDescent="0.25">
      <c r="A3" s="110" t="s">
        <v>161</v>
      </c>
      <c r="B3" s="110"/>
      <c r="C3" s="110"/>
      <c r="D3" s="110"/>
      <c r="E3" s="110"/>
      <c r="F3" s="71"/>
    </row>
    <row r="4" spans="1:6" s="24" customFormat="1" x14ac:dyDescent="0.25">
      <c r="A4" s="176" t="s">
        <v>101</v>
      </c>
      <c r="B4" s="111"/>
      <c r="C4" s="111"/>
      <c r="D4" s="111"/>
      <c r="E4" s="111"/>
      <c r="F4" s="112"/>
    </row>
    <row r="5" spans="1:6" x14ac:dyDescent="0.25">
      <c r="A5" s="8"/>
      <c r="B5" s="8"/>
      <c r="C5" s="8"/>
      <c r="D5" s="8"/>
      <c r="E5" s="137" t="s">
        <v>100</v>
      </c>
      <c r="F5" s="137"/>
    </row>
    <row r="6" spans="1:6" ht="45" x14ac:dyDescent="0.25">
      <c r="A6" s="9" t="s">
        <v>54</v>
      </c>
      <c r="B6" s="10" t="s">
        <v>41</v>
      </c>
      <c r="C6" s="10" t="s">
        <v>42</v>
      </c>
      <c r="D6" s="10" t="s">
        <v>120</v>
      </c>
      <c r="E6" s="10" t="s">
        <v>15</v>
      </c>
      <c r="F6" s="10" t="s">
        <v>106</v>
      </c>
    </row>
    <row r="7" spans="1:6" x14ac:dyDescent="0.25">
      <c r="A7" s="158" t="s">
        <v>43</v>
      </c>
      <c r="B7" s="190">
        <v>62296711978</v>
      </c>
      <c r="C7" s="162" t="s">
        <v>144</v>
      </c>
      <c r="D7" s="192" t="s">
        <v>113</v>
      </c>
      <c r="E7" s="194">
        <v>72253.316000000006</v>
      </c>
      <c r="F7" s="198">
        <f>E7/E18</f>
        <v>0.3368999759242976</v>
      </c>
    </row>
    <row r="8" spans="1:6" x14ac:dyDescent="0.25">
      <c r="A8" s="159" t="s">
        <v>44</v>
      </c>
      <c r="B8" s="190">
        <v>58203211592</v>
      </c>
      <c r="C8" s="162" t="s">
        <v>79</v>
      </c>
      <c r="D8" s="192" t="s">
        <v>113</v>
      </c>
      <c r="E8" s="194">
        <v>24203.886999999999</v>
      </c>
      <c r="F8" s="198">
        <f>E8/E18</f>
        <v>0.11285695105778147</v>
      </c>
    </row>
    <row r="9" spans="1:6" x14ac:dyDescent="0.25">
      <c r="A9" s="159" t="s">
        <v>45</v>
      </c>
      <c r="B9" s="190">
        <v>5873359168</v>
      </c>
      <c r="C9" s="162" t="s">
        <v>86</v>
      </c>
      <c r="D9" s="192" t="s">
        <v>113</v>
      </c>
      <c r="E9" s="194">
        <v>11611.11</v>
      </c>
      <c r="F9" s="198">
        <f>E9/E18</f>
        <v>5.4139836010493568E-2</v>
      </c>
    </row>
    <row r="10" spans="1:6" x14ac:dyDescent="0.25">
      <c r="A10" s="159" t="s">
        <v>46</v>
      </c>
      <c r="B10" s="190">
        <v>76688891305</v>
      </c>
      <c r="C10" s="189" t="s">
        <v>119</v>
      </c>
      <c r="D10" s="192" t="s">
        <v>114</v>
      </c>
      <c r="E10" s="194">
        <v>10919.813</v>
      </c>
      <c r="F10" s="198">
        <f>E10/E18</f>
        <v>5.0916483013704612E-2</v>
      </c>
    </row>
    <row r="11" spans="1:6" x14ac:dyDescent="0.25">
      <c r="A11" s="159" t="s">
        <v>47</v>
      </c>
      <c r="B11" s="190">
        <v>27770244552</v>
      </c>
      <c r="C11" s="191" t="s">
        <v>80</v>
      </c>
      <c r="D11" s="193" t="s">
        <v>115</v>
      </c>
      <c r="E11" s="194">
        <v>3785.0279999999998</v>
      </c>
      <c r="F11" s="198">
        <f>E11/E18</f>
        <v>1.7648682616487693E-2</v>
      </c>
    </row>
    <row r="12" spans="1:6" x14ac:dyDescent="0.25">
      <c r="A12" s="159" t="s">
        <v>56</v>
      </c>
      <c r="B12" s="190">
        <v>59369289798</v>
      </c>
      <c r="C12" s="189" t="s">
        <v>81</v>
      </c>
      <c r="D12" s="192" t="s">
        <v>114</v>
      </c>
      <c r="E12" s="194">
        <v>3724.0940000000001</v>
      </c>
      <c r="F12" s="198">
        <f>E12/E18</f>
        <v>1.7364561910761592E-2</v>
      </c>
    </row>
    <row r="13" spans="1:6" x14ac:dyDescent="0.25">
      <c r="A13" s="159" t="s">
        <v>57</v>
      </c>
      <c r="B13" s="190">
        <v>62134495963</v>
      </c>
      <c r="C13" s="191" t="s">
        <v>82</v>
      </c>
      <c r="D13" s="193" t="s">
        <v>118</v>
      </c>
      <c r="E13" s="194">
        <v>3656.2089999999998</v>
      </c>
      <c r="F13" s="198">
        <f>E13/E18</f>
        <v>1.7048030350249946E-2</v>
      </c>
    </row>
    <row r="14" spans="1:6" x14ac:dyDescent="0.25">
      <c r="A14" s="159" t="s">
        <v>58</v>
      </c>
      <c r="B14" s="190">
        <v>45422293596</v>
      </c>
      <c r="C14" s="191" t="s">
        <v>78</v>
      </c>
      <c r="D14" s="193" t="s">
        <v>116</v>
      </c>
      <c r="E14" s="194">
        <v>2469.7600000000002</v>
      </c>
      <c r="F14" s="198">
        <f>E14/E18</f>
        <v>1.1515901699775181E-2</v>
      </c>
    </row>
    <row r="15" spans="1:6" x14ac:dyDescent="0.25">
      <c r="A15" s="159" t="s">
        <v>59</v>
      </c>
      <c r="B15" s="190">
        <v>72111949884</v>
      </c>
      <c r="C15" s="191" t="s">
        <v>83</v>
      </c>
      <c r="D15" s="193" t="s">
        <v>117</v>
      </c>
      <c r="E15" s="194">
        <v>1797.0830000000001</v>
      </c>
      <c r="F15" s="198">
        <f>E15/E18</f>
        <v>8.3793693210421575E-3</v>
      </c>
    </row>
    <row r="16" spans="1:6" x14ac:dyDescent="0.25">
      <c r="A16" s="160" t="s">
        <v>60</v>
      </c>
      <c r="B16" s="199">
        <v>22437590557</v>
      </c>
      <c r="C16" s="200" t="s">
        <v>84</v>
      </c>
      <c r="D16" s="201" t="s">
        <v>114</v>
      </c>
      <c r="E16" s="197">
        <v>1664.252</v>
      </c>
      <c r="F16" s="198">
        <f>E16/E18</f>
        <v>7.7600100558978371E-3</v>
      </c>
    </row>
    <row r="17" spans="1:6" x14ac:dyDescent="0.25">
      <c r="A17" s="140" t="s">
        <v>162</v>
      </c>
      <c r="B17" s="141"/>
      <c r="C17" s="141"/>
      <c r="D17" s="141"/>
      <c r="E17" s="202">
        <f>SUM(E7:E16)</f>
        <v>136084.55200000003</v>
      </c>
      <c r="F17" s="108">
        <f>E17/E18</f>
        <v>0.6345298019604918</v>
      </c>
    </row>
    <row r="18" spans="1:6" x14ac:dyDescent="0.25">
      <c r="A18" s="138" t="s">
        <v>105</v>
      </c>
      <c r="B18" s="139"/>
      <c r="C18" s="139"/>
      <c r="D18" s="139"/>
      <c r="E18" s="203">
        <v>214465.18599999999</v>
      </c>
      <c r="F18" s="108">
        <v>1</v>
      </c>
    </row>
    <row r="19" spans="1:6" x14ac:dyDescent="0.25">
      <c r="A19" s="4" t="s">
        <v>73</v>
      </c>
    </row>
  </sheetData>
  <mergeCells count="3">
    <mergeCell ref="E5:F5"/>
    <mergeCell ref="A17:D17"/>
    <mergeCell ref="A18:D18"/>
  </mergeCells>
  <hyperlinks>
    <hyperlink ref="C7" r:id="rId1" display="https://www.transparentno.hr/pregled/62296711978/06acf3cb1c602f4ccfd858c3fd3f05e714a013d1b12f0d41674525b1eb25eccb819b813073474e4ab05c0e2c21941670c15cbcd98c70dd8592b094d4c485c4f2"/>
    <hyperlink ref="C8" r:id="rId2" display="https://www.transparentno.hr/pregled/58203211592/f9628c52406233489650998b22c9de7d51ddf0b549d9e3c1c3173976abbbd8bc2bd1361acaefd52636445e9ea08790638e841c80fe77d1f5f775b09457d3bfeb"/>
    <hyperlink ref="C9" r:id="rId3" display="https://www.transparentno.hr/pregled/05873359168/4f95944116af038fcc06a5ca25f234c7b750acd2507ccb408df3d6ee35e283a96ec0e5df60c2087705b67b7e696154f9f3a8686f827f630b6c16c7ee7078b712"/>
  </hyperlinks>
  <pageMargins left="0.7" right="0.7" top="0.75" bottom="0.75" header="0.3" footer="0.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5" workbookViewId="0">
      <selection activeCell="C28" sqref="C28"/>
    </sheetView>
  </sheetViews>
  <sheetFormatPr defaultRowHeight="15" x14ac:dyDescent="0.25"/>
  <cols>
    <col min="1" max="1" width="4.5703125" style="24" customWidth="1"/>
    <col min="2" max="2" width="12" bestFit="1" customWidth="1"/>
    <col min="3" max="3" width="40.28515625" bestFit="1" customWidth="1"/>
    <col min="5" max="5" width="10.85546875" customWidth="1"/>
  </cols>
  <sheetData>
    <row r="1" spans="1:7" x14ac:dyDescent="0.25">
      <c r="B1" t="s">
        <v>163</v>
      </c>
    </row>
    <row r="5" spans="1:7" s="24" customFormat="1" x14ac:dyDescent="0.25"/>
    <row r="6" spans="1:7" s="24" customFormat="1" x14ac:dyDescent="0.25"/>
    <row r="7" spans="1:7" x14ac:dyDescent="0.25">
      <c r="A7" s="110" t="s">
        <v>168</v>
      </c>
      <c r="B7" s="110"/>
      <c r="C7" s="110"/>
      <c r="D7" s="110"/>
      <c r="E7" s="71"/>
    </row>
    <row r="8" spans="1:7" s="24" customFormat="1" x14ac:dyDescent="0.25">
      <c r="A8" s="176" t="s">
        <v>101</v>
      </c>
      <c r="B8" s="111"/>
      <c r="C8" s="111"/>
      <c r="D8" s="111"/>
      <c r="E8" s="112"/>
    </row>
    <row r="9" spans="1:7" x14ac:dyDescent="0.25">
      <c r="A9" s="8"/>
      <c r="B9" s="8"/>
      <c r="C9" s="8"/>
      <c r="F9" s="137" t="s">
        <v>169</v>
      </c>
      <c r="G9" s="137"/>
    </row>
    <row r="10" spans="1:7" ht="45" x14ac:dyDescent="0.25">
      <c r="A10" s="9" t="s">
        <v>54</v>
      </c>
      <c r="B10" s="10" t="s">
        <v>41</v>
      </c>
      <c r="C10" s="10" t="s">
        <v>42</v>
      </c>
      <c r="D10" s="10" t="s">
        <v>120</v>
      </c>
      <c r="E10" s="10" t="s">
        <v>9</v>
      </c>
      <c r="F10" s="10" t="s">
        <v>106</v>
      </c>
      <c r="G10" s="10" t="s">
        <v>92</v>
      </c>
    </row>
    <row r="11" spans="1:7" x14ac:dyDescent="0.25">
      <c r="A11" s="158" t="s">
        <v>43</v>
      </c>
      <c r="B11" s="207">
        <v>62296711978</v>
      </c>
      <c r="C11" s="207" t="s">
        <v>155</v>
      </c>
      <c r="D11" s="189" t="s">
        <v>113</v>
      </c>
      <c r="E11" s="208">
        <v>1906</v>
      </c>
      <c r="F11" s="213">
        <f>E11/E22</f>
        <v>0.11846603269314439</v>
      </c>
      <c r="G11" s="208">
        <v>4457.3287425673307</v>
      </c>
    </row>
    <row r="12" spans="1:7" x14ac:dyDescent="0.25">
      <c r="A12" s="159" t="s">
        <v>44</v>
      </c>
      <c r="B12" s="207">
        <v>76842508189</v>
      </c>
      <c r="C12" s="207" t="s">
        <v>164</v>
      </c>
      <c r="D12" s="189" t="s">
        <v>113</v>
      </c>
      <c r="E12" s="207">
        <v>697</v>
      </c>
      <c r="F12" s="213">
        <f>E12/E22</f>
        <v>4.3321524022624153E-2</v>
      </c>
      <c r="G12" s="208">
        <v>4404.9579148732664</v>
      </c>
    </row>
    <row r="13" spans="1:7" x14ac:dyDescent="0.25">
      <c r="A13" s="159" t="s">
        <v>45</v>
      </c>
      <c r="B13" s="207">
        <v>88148846119</v>
      </c>
      <c r="C13" s="207" t="s">
        <v>159</v>
      </c>
      <c r="D13" s="189" t="s">
        <v>114</v>
      </c>
      <c r="E13" s="207">
        <v>638</v>
      </c>
      <c r="F13" s="213">
        <f>E13/E22</f>
        <v>3.965442227608925E-2</v>
      </c>
      <c r="G13" s="208">
        <v>4254.8666405433642</v>
      </c>
    </row>
    <row r="14" spans="1:7" x14ac:dyDescent="0.25">
      <c r="A14" s="159" t="s">
        <v>46</v>
      </c>
      <c r="B14" s="207">
        <v>58203211592</v>
      </c>
      <c r="C14" s="207" t="s">
        <v>156</v>
      </c>
      <c r="D14" s="189" t="s">
        <v>113</v>
      </c>
      <c r="E14" s="207">
        <v>626</v>
      </c>
      <c r="F14" s="213">
        <f>E14/E22</f>
        <v>3.8908571073404188E-2</v>
      </c>
      <c r="G14" s="208">
        <v>5373.590788072418</v>
      </c>
    </row>
    <row r="15" spans="1:7" x14ac:dyDescent="0.25">
      <c r="A15" s="159" t="s">
        <v>47</v>
      </c>
      <c r="B15" s="207">
        <v>5873359168</v>
      </c>
      <c r="C15" s="207" t="s">
        <v>157</v>
      </c>
      <c r="D15" s="189" t="s">
        <v>113</v>
      </c>
      <c r="E15" s="207">
        <v>450</v>
      </c>
      <c r="F15" s="213">
        <f>E15/E22</f>
        <v>2.7969420100689913E-2</v>
      </c>
      <c r="G15" s="208">
        <v>3661.6981481481484</v>
      </c>
    </row>
    <row r="16" spans="1:7" x14ac:dyDescent="0.25">
      <c r="A16" s="159" t="s">
        <v>56</v>
      </c>
      <c r="B16" s="207">
        <v>59369289798</v>
      </c>
      <c r="C16" s="207" t="s">
        <v>158</v>
      </c>
      <c r="D16" s="189" t="s">
        <v>114</v>
      </c>
      <c r="E16" s="207">
        <v>387</v>
      </c>
      <c r="F16" s="213">
        <f>E16/E22</f>
        <v>2.4053701286593326E-2</v>
      </c>
      <c r="G16" s="208">
        <v>4258.9162360034452</v>
      </c>
    </row>
    <row r="17" spans="1:7" x14ac:dyDescent="0.25">
      <c r="A17" s="159" t="s">
        <v>57</v>
      </c>
      <c r="B17" s="207">
        <v>40174736344</v>
      </c>
      <c r="C17" s="207" t="s">
        <v>165</v>
      </c>
      <c r="D17" s="207" t="s">
        <v>150</v>
      </c>
      <c r="E17" s="207">
        <v>317</v>
      </c>
      <c r="F17" s="213">
        <f>E17/E22</f>
        <v>1.9702902604263783E-2</v>
      </c>
      <c r="G17" s="208">
        <v>4513.3530494216611</v>
      </c>
    </row>
    <row r="18" spans="1:7" x14ac:dyDescent="0.25">
      <c r="A18" s="159" t="s">
        <v>58</v>
      </c>
      <c r="B18" s="207">
        <v>76688891305</v>
      </c>
      <c r="C18" s="189" t="s">
        <v>119</v>
      </c>
      <c r="D18" s="189" t="s">
        <v>114</v>
      </c>
      <c r="E18" s="207">
        <v>269</v>
      </c>
      <c r="F18" s="213">
        <f>E18/E22</f>
        <v>1.6719497793523524E-2</v>
      </c>
      <c r="G18" s="208">
        <v>3519.4268897149941</v>
      </c>
    </row>
    <row r="19" spans="1:7" x14ac:dyDescent="0.25">
      <c r="A19" s="159" t="s">
        <v>59</v>
      </c>
      <c r="B19" s="207">
        <v>13980940042</v>
      </c>
      <c r="C19" s="207" t="s">
        <v>166</v>
      </c>
      <c r="D19" s="207" t="s">
        <v>148</v>
      </c>
      <c r="E19" s="207">
        <v>264</v>
      </c>
      <c r="F19" s="213">
        <f>E19/E22</f>
        <v>1.6408726459071415E-2</v>
      </c>
      <c r="G19" s="208">
        <v>4479.8036616161617</v>
      </c>
    </row>
    <row r="20" spans="1:7" x14ac:dyDescent="0.25">
      <c r="A20" s="160" t="s">
        <v>60</v>
      </c>
      <c r="B20" s="207">
        <v>67289965400</v>
      </c>
      <c r="C20" s="207" t="s">
        <v>160</v>
      </c>
      <c r="D20" s="207" t="s">
        <v>167</v>
      </c>
      <c r="E20" s="209">
        <v>255</v>
      </c>
      <c r="F20" s="213">
        <f>E20/E22</f>
        <v>1.5849338057057617E-2</v>
      </c>
      <c r="G20" s="210">
        <v>3291.624183006536</v>
      </c>
    </row>
    <row r="21" spans="1:7" x14ac:dyDescent="0.25">
      <c r="A21" s="140" t="s">
        <v>162</v>
      </c>
      <c r="B21" s="141"/>
      <c r="C21" s="141"/>
      <c r="D21" s="195"/>
      <c r="E21" s="212">
        <f>SUM(E11:E20)</f>
        <v>5809</v>
      </c>
      <c r="F21" s="214">
        <f>E21/E22</f>
        <v>0.36105413636646155</v>
      </c>
      <c r="G21" s="211"/>
    </row>
    <row r="22" spans="1:7" x14ac:dyDescent="0.25">
      <c r="A22" s="138" t="s">
        <v>105</v>
      </c>
      <c r="B22" s="139"/>
      <c r="C22" s="139"/>
      <c r="D22" s="196"/>
      <c r="E22" s="212">
        <v>16089</v>
      </c>
      <c r="F22" s="215">
        <v>1</v>
      </c>
      <c r="G22" s="211"/>
    </row>
    <row r="27" spans="1:7" x14ac:dyDescent="0.25">
      <c r="A27" s="8"/>
    </row>
  </sheetData>
  <mergeCells count="3">
    <mergeCell ref="A21:D21"/>
    <mergeCell ref="A22:D22"/>
    <mergeCell ref="F9:G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R32"/>
  <sheetViews>
    <sheetView topLeftCell="A4" zoomScaleNormal="100" workbookViewId="0">
      <selection activeCell="A32" sqref="A32"/>
    </sheetView>
  </sheetViews>
  <sheetFormatPr defaultRowHeight="15" x14ac:dyDescent="0.25"/>
  <cols>
    <col min="1" max="1" width="4.140625" style="24" customWidth="1"/>
    <col min="2" max="2" width="4.7109375" style="24" customWidth="1"/>
    <col min="3" max="3" width="21.85546875" style="24" customWidth="1"/>
    <col min="4" max="4" width="4.28515625" style="24" bestFit="1" customWidth="1"/>
    <col min="5" max="6" width="7.7109375" style="24" bestFit="1" customWidth="1"/>
    <col min="7" max="7" width="7.7109375" style="24" customWidth="1"/>
    <col min="8" max="9" width="8.85546875" style="24" bestFit="1" customWidth="1"/>
    <col min="10" max="10" width="6.7109375" style="24" customWidth="1"/>
    <col min="11" max="12" width="8.85546875" style="24" bestFit="1" customWidth="1"/>
    <col min="13" max="13" width="6.7109375" style="24" customWidth="1"/>
    <col min="14" max="14" width="6.42578125" style="24" bestFit="1" customWidth="1"/>
    <col min="15" max="15" width="7.42578125" style="24" bestFit="1" customWidth="1"/>
    <col min="16" max="16" width="6.7109375" style="24" customWidth="1"/>
    <col min="17" max="18" width="6.42578125" style="24" bestFit="1" customWidth="1"/>
    <col min="19" max="19" width="6.7109375" style="24" customWidth="1"/>
    <col min="20" max="21" width="5.42578125" style="24" bestFit="1" customWidth="1"/>
    <col min="22" max="22" width="6.7109375" style="24" customWidth="1"/>
    <col min="23" max="23" width="6.42578125" style="24" bestFit="1" customWidth="1"/>
    <col min="24" max="24" width="7.42578125" style="24" bestFit="1" customWidth="1"/>
    <col min="25" max="25" width="6.7109375" style="24" customWidth="1"/>
    <col min="26" max="27" width="6.42578125" style="24" bestFit="1" customWidth="1"/>
    <col min="28" max="28" width="6.7109375" style="24" customWidth="1"/>
    <col min="29" max="29" width="6.42578125" style="24" bestFit="1" customWidth="1"/>
    <col min="30" max="30" width="7.42578125" style="24" bestFit="1" customWidth="1"/>
    <col min="31" max="31" width="8.42578125" style="24" customWidth="1"/>
    <col min="32" max="33" width="7.42578125" style="24" bestFit="1" customWidth="1"/>
    <col min="34" max="34" width="6.7109375" style="24" customWidth="1"/>
    <col min="35" max="36" width="7.42578125" style="24" bestFit="1" customWidth="1"/>
    <col min="37" max="37" width="6.7109375" style="24" customWidth="1"/>
    <col min="38" max="39" width="5.42578125" style="24" bestFit="1" customWidth="1"/>
    <col min="40" max="40" width="6.7109375" style="24" customWidth="1"/>
    <col min="41" max="42" width="5.42578125" style="24" bestFit="1" customWidth="1"/>
    <col min="43" max="43" width="6.7109375" style="24" customWidth="1"/>
    <col min="44" max="16384" width="9.140625" style="24"/>
  </cols>
  <sheetData>
    <row r="3" spans="1:44" s="114" customFormat="1" ht="18.75" customHeight="1" x14ac:dyDescent="0.2">
      <c r="A3" s="110" t="s">
        <v>108</v>
      </c>
    </row>
    <row r="4" spans="1:44" s="121" customFormat="1" ht="12" x14ac:dyDescent="0.2">
      <c r="A4" s="116" t="s">
        <v>97</v>
      </c>
      <c r="B4" s="117"/>
      <c r="C4" s="117"/>
      <c r="D4" s="118"/>
      <c r="E4" s="118"/>
      <c r="F4" s="119"/>
      <c r="G4" s="120"/>
      <c r="H4" s="120"/>
      <c r="I4" s="120"/>
    </row>
    <row r="5" spans="1:44" s="121" customFormat="1" ht="12" x14ac:dyDescent="0.2">
      <c r="A5" s="122" t="s">
        <v>1</v>
      </c>
      <c r="B5" s="123"/>
      <c r="C5" s="123"/>
    </row>
    <row r="6" spans="1:44" s="121" customFormat="1" ht="12" x14ac:dyDescent="0.2">
      <c r="A6" s="122" t="s">
        <v>101</v>
      </c>
      <c r="B6" s="123"/>
      <c r="C6" s="123"/>
    </row>
    <row r="7" spans="1:44" s="59" customFormat="1" ht="11.25" x14ac:dyDescent="0.2">
      <c r="A7" s="57" t="s">
        <v>99</v>
      </c>
      <c r="B7" s="58"/>
      <c r="C7" s="58"/>
    </row>
    <row r="8" spans="1:44" s="59" customFormat="1" ht="11.25" x14ac:dyDescent="0.2">
      <c r="A8" s="57"/>
      <c r="B8" s="58"/>
      <c r="C8" s="58"/>
    </row>
    <row r="9" spans="1:44" ht="36.75" customHeight="1" x14ac:dyDescent="0.25">
      <c r="A9" s="142" t="s">
        <v>53</v>
      </c>
      <c r="B9" s="144" t="s">
        <v>48</v>
      </c>
      <c r="C9" s="144"/>
      <c r="D9" s="147" t="s">
        <v>5</v>
      </c>
      <c r="E9" s="150"/>
      <c r="F9" s="150"/>
      <c r="G9" s="151"/>
      <c r="H9" s="145" t="s">
        <v>10</v>
      </c>
      <c r="I9" s="146"/>
      <c r="J9" s="146"/>
      <c r="K9" s="147" t="s">
        <v>11</v>
      </c>
      <c r="L9" s="148"/>
      <c r="M9" s="149"/>
      <c r="N9" s="147" t="s">
        <v>88</v>
      </c>
      <c r="O9" s="148"/>
      <c r="P9" s="149"/>
      <c r="Q9" s="147" t="s">
        <v>89</v>
      </c>
      <c r="R9" s="148"/>
      <c r="S9" s="149"/>
      <c r="T9" s="147" t="s">
        <v>14</v>
      </c>
      <c r="U9" s="148"/>
      <c r="V9" s="149"/>
      <c r="W9" s="147" t="s">
        <v>15</v>
      </c>
      <c r="X9" s="148"/>
      <c r="Y9" s="149"/>
      <c r="Z9" s="147" t="s">
        <v>16</v>
      </c>
      <c r="AA9" s="148"/>
      <c r="AB9" s="149"/>
      <c r="AC9" s="145" t="s">
        <v>90</v>
      </c>
      <c r="AD9" s="146"/>
      <c r="AE9" s="146"/>
      <c r="AF9" s="145" t="s">
        <v>96</v>
      </c>
      <c r="AG9" s="146"/>
      <c r="AH9" s="146"/>
      <c r="AI9" s="145" t="s">
        <v>18</v>
      </c>
      <c r="AJ9" s="146"/>
      <c r="AK9" s="146"/>
      <c r="AL9" s="152" t="s">
        <v>91</v>
      </c>
      <c r="AM9" s="153"/>
      <c r="AN9" s="154"/>
      <c r="AO9" s="152" t="s">
        <v>92</v>
      </c>
      <c r="AP9" s="153"/>
      <c r="AQ9" s="155"/>
      <c r="AR9" s="5"/>
    </row>
    <row r="10" spans="1:44" ht="23.25" thickBot="1" x14ac:dyDescent="0.3">
      <c r="A10" s="143"/>
      <c r="B10" s="86" t="s">
        <v>98</v>
      </c>
      <c r="C10" s="86" t="s">
        <v>49</v>
      </c>
      <c r="D10" s="37" t="s">
        <v>50</v>
      </c>
      <c r="E10" s="37" t="s">
        <v>51</v>
      </c>
      <c r="F10" s="37" t="s">
        <v>52</v>
      </c>
      <c r="G10" s="79" t="s">
        <v>72</v>
      </c>
      <c r="H10" s="37" t="s">
        <v>93</v>
      </c>
      <c r="I10" s="37" t="s">
        <v>94</v>
      </c>
      <c r="J10" s="38" t="s">
        <v>95</v>
      </c>
      <c r="K10" s="37" t="s">
        <v>93</v>
      </c>
      <c r="L10" s="37" t="s">
        <v>94</v>
      </c>
      <c r="M10" s="38" t="s">
        <v>95</v>
      </c>
      <c r="N10" s="37" t="s">
        <v>93</v>
      </c>
      <c r="O10" s="37" t="s">
        <v>94</v>
      </c>
      <c r="P10" s="38" t="s">
        <v>95</v>
      </c>
      <c r="Q10" s="37" t="s">
        <v>93</v>
      </c>
      <c r="R10" s="37" t="s">
        <v>94</v>
      </c>
      <c r="S10" s="38" t="s">
        <v>95</v>
      </c>
      <c r="T10" s="37" t="s">
        <v>93</v>
      </c>
      <c r="U10" s="37" t="s">
        <v>94</v>
      </c>
      <c r="V10" s="38" t="s">
        <v>95</v>
      </c>
      <c r="W10" s="37" t="s">
        <v>93</v>
      </c>
      <c r="X10" s="37" t="s">
        <v>94</v>
      </c>
      <c r="Y10" s="38" t="s">
        <v>95</v>
      </c>
      <c r="Z10" s="37" t="s">
        <v>93</v>
      </c>
      <c r="AA10" s="37" t="s">
        <v>94</v>
      </c>
      <c r="AB10" s="38" t="s">
        <v>95</v>
      </c>
      <c r="AC10" s="37" t="s">
        <v>93</v>
      </c>
      <c r="AD10" s="37" t="s">
        <v>94</v>
      </c>
      <c r="AE10" s="38" t="s">
        <v>95</v>
      </c>
      <c r="AF10" s="37" t="s">
        <v>93</v>
      </c>
      <c r="AG10" s="37" t="s">
        <v>94</v>
      </c>
      <c r="AH10" s="38" t="s">
        <v>95</v>
      </c>
      <c r="AI10" s="37" t="s">
        <v>93</v>
      </c>
      <c r="AJ10" s="37" t="s">
        <v>94</v>
      </c>
      <c r="AK10" s="38" t="s">
        <v>95</v>
      </c>
      <c r="AL10" s="37" t="s">
        <v>93</v>
      </c>
      <c r="AM10" s="37" t="s">
        <v>94</v>
      </c>
      <c r="AN10" s="38" t="s">
        <v>95</v>
      </c>
      <c r="AO10" s="37" t="s">
        <v>93</v>
      </c>
      <c r="AP10" s="37" t="s">
        <v>94</v>
      </c>
      <c r="AQ10" s="87" t="s">
        <v>95</v>
      </c>
      <c r="AR10" s="5"/>
    </row>
    <row r="11" spans="1:44" ht="15.75" thickBot="1" x14ac:dyDescent="0.3">
      <c r="A11" s="39" t="s">
        <v>43</v>
      </c>
      <c r="B11" s="11">
        <v>21</v>
      </c>
      <c r="C11" s="35" t="s">
        <v>121</v>
      </c>
      <c r="D11" s="12">
        <v>200</v>
      </c>
      <c r="E11" s="13">
        <v>140</v>
      </c>
      <c r="F11" s="13">
        <v>60</v>
      </c>
      <c r="G11" s="80">
        <f>F11/D11*100</f>
        <v>30</v>
      </c>
      <c r="H11" s="41">
        <v>1452026.7690000001</v>
      </c>
      <c r="I11" s="73">
        <v>1558446.4680000001</v>
      </c>
      <c r="J11" s="43">
        <v>107.32904525398594</v>
      </c>
      <c r="K11" s="41">
        <v>1387936.0649999999</v>
      </c>
      <c r="L11" s="41">
        <v>1443547.598</v>
      </c>
      <c r="M11" s="43">
        <v>104.00677915952849</v>
      </c>
      <c r="N11" s="41">
        <v>69613.759000000005</v>
      </c>
      <c r="O11" s="41">
        <v>124973.08199999999</v>
      </c>
      <c r="P11" s="43">
        <v>179.52353643192865</v>
      </c>
      <c r="Q11" s="41">
        <v>5523.0550000000003</v>
      </c>
      <c r="R11" s="41">
        <v>10074.212</v>
      </c>
      <c r="S11" s="43">
        <v>182.40289115353733</v>
      </c>
      <c r="T11" s="41">
        <v>2805.674</v>
      </c>
      <c r="U11" s="124">
        <v>5143.5969999999998</v>
      </c>
      <c r="V11" s="43">
        <v>183.32839096773182</v>
      </c>
      <c r="W11" s="41">
        <v>66815</v>
      </c>
      <c r="X11" s="124">
        <v>119836.485</v>
      </c>
      <c r="Y11" s="43">
        <v>179.35708119278533</v>
      </c>
      <c r="Z11" s="41">
        <v>5529.4409999999998</v>
      </c>
      <c r="AA11" s="41">
        <v>10081.212</v>
      </c>
      <c r="AB11" s="43">
        <v>182.31882752705019</v>
      </c>
      <c r="AC11" s="41">
        <v>61285.03</v>
      </c>
      <c r="AD11" s="76">
        <v>109755.273</v>
      </c>
      <c r="AE11" s="43">
        <v>179.08985766997259</v>
      </c>
      <c r="AF11" s="41">
        <v>351072.62699999998</v>
      </c>
      <c r="AG11" s="41">
        <v>396170.83899999998</v>
      </c>
      <c r="AH11" s="43">
        <v>112.84583545728843</v>
      </c>
      <c r="AI11" s="41">
        <v>233253.92199999999</v>
      </c>
      <c r="AJ11" s="41">
        <v>260967.769</v>
      </c>
      <c r="AK11" s="43">
        <v>111.88140665004553</v>
      </c>
      <c r="AL11" s="41">
        <v>5010</v>
      </c>
      <c r="AM11" s="76">
        <v>5161</v>
      </c>
      <c r="AN11" s="43">
        <v>103.01397205588823</v>
      </c>
      <c r="AO11" s="41">
        <v>3879.8057551563538</v>
      </c>
      <c r="AP11" s="41">
        <v>4213.7791287218242</v>
      </c>
      <c r="AQ11" s="44">
        <v>108.60799211717267</v>
      </c>
    </row>
    <row r="12" spans="1:44" ht="15.75" thickBot="1" x14ac:dyDescent="0.3">
      <c r="A12" s="39" t="s">
        <v>44</v>
      </c>
      <c r="B12" s="11">
        <v>17</v>
      </c>
      <c r="C12" s="35" t="s">
        <v>122</v>
      </c>
      <c r="D12" s="12">
        <v>120</v>
      </c>
      <c r="E12" s="13">
        <v>71</v>
      </c>
      <c r="F12" s="13">
        <v>49</v>
      </c>
      <c r="G12" s="80">
        <f t="shared" ref="G12:G31" si="0">F12/D12*100</f>
        <v>40.833333333333336</v>
      </c>
      <c r="H12" s="41">
        <v>616352.78200000001</v>
      </c>
      <c r="I12" s="42">
        <v>624038.304</v>
      </c>
      <c r="J12" s="43">
        <v>101.24693555775983</v>
      </c>
      <c r="K12" s="41">
        <v>612001.77399999998</v>
      </c>
      <c r="L12" s="41">
        <v>604209.36899999995</v>
      </c>
      <c r="M12" s="43">
        <v>98.726734899954721</v>
      </c>
      <c r="N12" s="41">
        <v>33717.701999999997</v>
      </c>
      <c r="O12" s="41">
        <v>34579.271999999997</v>
      </c>
      <c r="P12" s="43">
        <v>102.5552453129813</v>
      </c>
      <c r="Q12" s="41">
        <v>29366.694</v>
      </c>
      <c r="R12" s="41">
        <v>14750.337</v>
      </c>
      <c r="S12" s="43">
        <v>50.228115565204575</v>
      </c>
      <c r="T12" s="41">
        <v>4446.9920000000002</v>
      </c>
      <c r="U12" s="41">
        <v>3716.7350000000001</v>
      </c>
      <c r="V12" s="43">
        <v>83.578630229152651</v>
      </c>
      <c r="W12" s="41">
        <v>29270.71</v>
      </c>
      <c r="X12" s="41">
        <v>30871.388999999999</v>
      </c>
      <c r="Y12" s="43">
        <v>105.46853492791941</v>
      </c>
      <c r="Z12" s="41">
        <v>29366.694</v>
      </c>
      <c r="AA12" s="77">
        <v>14759.189</v>
      </c>
      <c r="AB12" s="43">
        <v>50.258258556444936</v>
      </c>
      <c r="AC12" s="45">
        <v>-95.983999999999995</v>
      </c>
      <c r="AD12" s="41">
        <v>16112.2</v>
      </c>
      <c r="AE12" s="43">
        <v>-16786.339389898316</v>
      </c>
      <c r="AF12" s="41">
        <v>165393.24299999999</v>
      </c>
      <c r="AG12" s="41">
        <v>175110.84299999999</v>
      </c>
      <c r="AH12" s="43">
        <v>105.87545163498608</v>
      </c>
      <c r="AI12" s="41">
        <v>109707.605</v>
      </c>
      <c r="AJ12" s="41">
        <v>115964.93700000001</v>
      </c>
      <c r="AK12" s="43">
        <v>105.70364470175062</v>
      </c>
      <c r="AL12" s="41">
        <v>2516</v>
      </c>
      <c r="AM12" s="41">
        <v>2575</v>
      </c>
      <c r="AN12" s="43">
        <v>102.3449920508744</v>
      </c>
      <c r="AO12" s="41">
        <v>3633.6647125066243</v>
      </c>
      <c r="AP12" s="41">
        <v>3752.9105825242718</v>
      </c>
      <c r="AQ12" s="44">
        <v>103.28169711440952</v>
      </c>
    </row>
    <row r="13" spans="1:44" ht="15.75" thickBot="1" x14ac:dyDescent="0.3">
      <c r="A13" s="39" t="s">
        <v>45</v>
      </c>
      <c r="B13" s="11">
        <v>8</v>
      </c>
      <c r="C13" s="35" t="s">
        <v>123</v>
      </c>
      <c r="D13" s="12">
        <v>72</v>
      </c>
      <c r="E13" s="13">
        <v>57</v>
      </c>
      <c r="F13" s="13">
        <v>15</v>
      </c>
      <c r="G13" s="80">
        <f t="shared" si="0"/>
        <v>20.833333333333336</v>
      </c>
      <c r="H13" s="41">
        <v>429265.42800000001</v>
      </c>
      <c r="I13" s="81">
        <v>408370.93900000001</v>
      </c>
      <c r="J13" s="43">
        <v>95.132501329690129</v>
      </c>
      <c r="K13" s="41">
        <v>426143.967</v>
      </c>
      <c r="L13" s="41">
        <v>413420.39299999998</v>
      </c>
      <c r="M13" s="43">
        <v>97.014254574675235</v>
      </c>
      <c r="N13" s="41">
        <v>10260.303</v>
      </c>
      <c r="O13" s="41">
        <v>7585.4269999999997</v>
      </c>
      <c r="P13" s="43">
        <v>73.929853728491253</v>
      </c>
      <c r="Q13" s="41">
        <v>7138.8419999999996</v>
      </c>
      <c r="R13" s="41">
        <v>12634.880999999999</v>
      </c>
      <c r="S13" s="43">
        <v>176.98782239472453</v>
      </c>
      <c r="T13" s="41">
        <v>1821.2660000000001</v>
      </c>
      <c r="U13" s="41">
        <v>1264.9259999999999</v>
      </c>
      <c r="V13" s="43">
        <v>69.453116678178802</v>
      </c>
      <c r="W13" s="41">
        <v>8446.5720000000001</v>
      </c>
      <c r="X13" s="41">
        <v>6322.66</v>
      </c>
      <c r="Y13" s="43">
        <v>74.854745806938013</v>
      </c>
      <c r="Z13" s="41">
        <v>7146.3770000000004</v>
      </c>
      <c r="AA13" s="41">
        <v>12637.04</v>
      </c>
      <c r="AB13" s="43">
        <v>176.83142101235353</v>
      </c>
      <c r="AC13" s="41">
        <v>1300.1949999999999</v>
      </c>
      <c r="AD13" s="45">
        <v>-6314.38</v>
      </c>
      <c r="AE13" s="43">
        <v>-485.64869115786473</v>
      </c>
      <c r="AF13" s="41">
        <v>92360.604000000007</v>
      </c>
      <c r="AG13" s="41">
        <v>93644.191000000006</v>
      </c>
      <c r="AH13" s="43">
        <v>101.38975596131874</v>
      </c>
      <c r="AI13" s="41">
        <v>60941.866999999998</v>
      </c>
      <c r="AJ13" s="41">
        <v>61643.911</v>
      </c>
      <c r="AK13" s="43">
        <v>101.15198964941459</v>
      </c>
      <c r="AL13" s="41">
        <v>1241</v>
      </c>
      <c r="AM13" s="41">
        <v>1188</v>
      </c>
      <c r="AN13" s="43">
        <v>95.729250604351336</v>
      </c>
      <c r="AO13" s="41">
        <v>4092.2553720118181</v>
      </c>
      <c r="AP13" s="41">
        <v>4324.0678310886642</v>
      </c>
      <c r="AQ13" s="44">
        <v>105.66466258831943</v>
      </c>
    </row>
    <row r="14" spans="1:44" ht="15.75" thickBot="1" x14ac:dyDescent="0.3">
      <c r="A14" s="39" t="s">
        <v>46</v>
      </c>
      <c r="B14" s="11">
        <v>18</v>
      </c>
      <c r="C14" s="35" t="s">
        <v>124</v>
      </c>
      <c r="D14" s="12">
        <v>46</v>
      </c>
      <c r="E14" s="13">
        <v>27</v>
      </c>
      <c r="F14" s="13">
        <v>19</v>
      </c>
      <c r="G14" s="80">
        <f t="shared" si="0"/>
        <v>41.304347826086953</v>
      </c>
      <c r="H14" s="41">
        <v>352626.14</v>
      </c>
      <c r="I14" s="81">
        <v>356999.76299999998</v>
      </c>
      <c r="J14" s="43">
        <v>101.24030027949715</v>
      </c>
      <c r="K14" s="41">
        <v>342613.745</v>
      </c>
      <c r="L14" s="41">
        <v>351862.54200000002</v>
      </c>
      <c r="M14" s="43">
        <v>102.69948218218741</v>
      </c>
      <c r="N14" s="41">
        <v>12840.79</v>
      </c>
      <c r="O14" s="41">
        <v>11106.093999999999</v>
      </c>
      <c r="P14" s="43">
        <v>86.49073771940823</v>
      </c>
      <c r="Q14" s="41">
        <v>2828.395</v>
      </c>
      <c r="R14" s="41">
        <v>5968.8729999999996</v>
      </c>
      <c r="S14" s="43">
        <v>211.03392560091501</v>
      </c>
      <c r="T14" s="41">
        <v>2025.6679999999999</v>
      </c>
      <c r="U14" s="41">
        <v>1519.5450000000001</v>
      </c>
      <c r="V14" s="43">
        <v>75.014513730779171</v>
      </c>
      <c r="W14" s="41">
        <v>10815.121999999999</v>
      </c>
      <c r="X14" s="41">
        <v>9591.1479999999992</v>
      </c>
      <c r="Y14" s="43">
        <v>88.682753648086447</v>
      </c>
      <c r="Z14" s="41">
        <v>2828.395</v>
      </c>
      <c r="AA14" s="41">
        <v>5973.4719999999998</v>
      </c>
      <c r="AB14" s="43">
        <v>211.19652665204117</v>
      </c>
      <c r="AC14" s="41">
        <v>7986.7269999999999</v>
      </c>
      <c r="AD14" s="41">
        <v>3617.6759999999999</v>
      </c>
      <c r="AE14" s="43">
        <v>45.296101895056637</v>
      </c>
      <c r="AF14" s="41">
        <v>64220.639000000003</v>
      </c>
      <c r="AG14" s="41">
        <v>70414.28</v>
      </c>
      <c r="AH14" s="43">
        <v>109.64431543572776</v>
      </c>
      <c r="AI14" s="41">
        <v>41891.650999999998</v>
      </c>
      <c r="AJ14" s="41">
        <v>45552.269</v>
      </c>
      <c r="AK14" s="43">
        <v>108.73829966739675</v>
      </c>
      <c r="AL14" s="41">
        <v>810</v>
      </c>
      <c r="AM14" s="41">
        <v>817</v>
      </c>
      <c r="AN14" s="43">
        <v>100.8641975308642</v>
      </c>
      <c r="AO14" s="41">
        <v>4309.8406378600821</v>
      </c>
      <c r="AP14" s="76">
        <v>4646.2942676458588</v>
      </c>
      <c r="AQ14" s="44">
        <v>107.80663736914487</v>
      </c>
    </row>
    <row r="15" spans="1:44" x14ac:dyDescent="0.25">
      <c r="A15" s="39" t="s">
        <v>47</v>
      </c>
      <c r="B15" s="11">
        <v>1</v>
      </c>
      <c r="C15" s="35" t="s">
        <v>125</v>
      </c>
      <c r="D15" s="12">
        <v>67</v>
      </c>
      <c r="E15" s="13">
        <v>60</v>
      </c>
      <c r="F15" s="13">
        <v>7</v>
      </c>
      <c r="G15" s="80">
        <f t="shared" si="0"/>
        <v>10.44776119402985</v>
      </c>
      <c r="H15" s="41">
        <v>206897.86799999999</v>
      </c>
      <c r="I15" s="81">
        <v>220630.861</v>
      </c>
      <c r="J15" s="43">
        <v>106.63757105510628</v>
      </c>
      <c r="K15" s="41">
        <v>200944.766</v>
      </c>
      <c r="L15" s="41">
        <v>210352.61199999999</v>
      </c>
      <c r="M15" s="43">
        <v>104.68180693992299</v>
      </c>
      <c r="N15" s="41">
        <v>6409.48</v>
      </c>
      <c r="O15" s="41">
        <v>10936.326999999999</v>
      </c>
      <c r="P15" s="43">
        <v>170.62736758676212</v>
      </c>
      <c r="Q15" s="41">
        <v>456.37799999999999</v>
      </c>
      <c r="R15" s="41">
        <v>658.07799999999997</v>
      </c>
      <c r="S15" s="43">
        <v>144.19582013155761</v>
      </c>
      <c r="T15" s="41">
        <v>1019.991</v>
      </c>
      <c r="U15" s="41">
        <v>1847.1079999999999</v>
      </c>
      <c r="V15" s="43">
        <v>181.09061746623254</v>
      </c>
      <c r="W15" s="41">
        <v>5396.6</v>
      </c>
      <c r="X15" s="41">
        <v>9094.1209999999992</v>
      </c>
      <c r="Y15" s="43">
        <v>168.51575065782157</v>
      </c>
      <c r="Z15" s="41">
        <v>463.48899999999998</v>
      </c>
      <c r="AA15" s="41">
        <v>662.98</v>
      </c>
      <c r="AB15" s="43">
        <v>143.04115092267563</v>
      </c>
      <c r="AC15" s="41">
        <v>4933.1109999999999</v>
      </c>
      <c r="AD15" s="41">
        <v>8431.1409999999996</v>
      </c>
      <c r="AE15" s="43">
        <v>170.90920921909117</v>
      </c>
      <c r="AF15" s="41">
        <v>45044.523000000001</v>
      </c>
      <c r="AG15" s="41">
        <v>47653.036999999997</v>
      </c>
      <c r="AH15" s="43">
        <v>105.79096819384679</v>
      </c>
      <c r="AI15" s="41">
        <v>30313.65</v>
      </c>
      <c r="AJ15" s="41">
        <v>32081.432000000001</v>
      </c>
      <c r="AK15" s="43">
        <v>105.83163690284741</v>
      </c>
      <c r="AL15" s="41">
        <v>722</v>
      </c>
      <c r="AM15" s="41">
        <v>761</v>
      </c>
      <c r="AN15" s="43">
        <v>105.4016620498615</v>
      </c>
      <c r="AO15" s="41">
        <v>3498.8054016620499</v>
      </c>
      <c r="AP15" s="41">
        <v>3513.0784056066582</v>
      </c>
      <c r="AQ15" s="44">
        <v>100.40793934803656</v>
      </c>
    </row>
    <row r="16" spans="1:44" ht="15.75" thickBot="1" x14ac:dyDescent="0.3">
      <c r="A16" s="39" t="s">
        <v>56</v>
      </c>
      <c r="B16" s="14">
        <v>16</v>
      </c>
      <c r="C16" s="36" t="s">
        <v>126</v>
      </c>
      <c r="D16" s="15">
        <v>39</v>
      </c>
      <c r="E16" s="16">
        <v>28</v>
      </c>
      <c r="F16" s="16">
        <v>11</v>
      </c>
      <c r="G16" s="80">
        <f t="shared" si="0"/>
        <v>28.205128205128204</v>
      </c>
      <c r="H16" s="41">
        <v>199603.459</v>
      </c>
      <c r="I16" s="81">
        <v>217111.23800000001</v>
      </c>
      <c r="J16" s="43">
        <v>108.77128036142901</v>
      </c>
      <c r="K16" s="41">
        <v>195293.796</v>
      </c>
      <c r="L16" s="41">
        <v>214791.152</v>
      </c>
      <c r="M16" s="43">
        <v>109.98360234648723</v>
      </c>
      <c r="N16" s="41">
        <v>4522.5680000000002</v>
      </c>
      <c r="O16" s="41">
        <v>3470.26</v>
      </c>
      <c r="P16" s="43">
        <v>76.732069036883459</v>
      </c>
      <c r="Q16" s="41">
        <v>212.905</v>
      </c>
      <c r="R16" s="41">
        <v>1150.174</v>
      </c>
      <c r="S16" s="43">
        <v>540.22874051807139</v>
      </c>
      <c r="T16" s="41">
        <v>497.37</v>
      </c>
      <c r="U16" s="41">
        <v>565.03499999999997</v>
      </c>
      <c r="V16" s="43">
        <v>113.60455998552385</v>
      </c>
      <c r="W16" s="41">
        <v>4027.84</v>
      </c>
      <c r="X16" s="41">
        <v>2905.2249999999999</v>
      </c>
      <c r="Y16" s="43">
        <v>72.12860987526814</v>
      </c>
      <c r="Z16" s="41">
        <v>215.547</v>
      </c>
      <c r="AA16" s="41">
        <v>1150.174</v>
      </c>
      <c r="AB16" s="43">
        <v>533.60705553777132</v>
      </c>
      <c r="AC16" s="41">
        <v>3812.2930000000001</v>
      </c>
      <c r="AD16" s="41">
        <v>1755.0509999999999</v>
      </c>
      <c r="AE16" s="43">
        <v>46.036624152445789</v>
      </c>
      <c r="AF16" s="41">
        <v>26255.58</v>
      </c>
      <c r="AG16" s="41">
        <v>28149.22</v>
      </c>
      <c r="AH16" s="43">
        <v>107.21233353062473</v>
      </c>
      <c r="AI16" s="41">
        <v>18157.142</v>
      </c>
      <c r="AJ16" s="41">
        <v>19378.636999999999</v>
      </c>
      <c r="AK16" s="43">
        <v>106.72735279594112</v>
      </c>
      <c r="AL16" s="41">
        <v>470</v>
      </c>
      <c r="AM16" s="41">
        <v>516</v>
      </c>
      <c r="AN16" s="43">
        <v>109.78723404255319</v>
      </c>
      <c r="AO16" s="41">
        <v>3219.3514184397159</v>
      </c>
      <c r="AP16" s="41">
        <v>3129.6248385012918</v>
      </c>
      <c r="AQ16" s="44">
        <v>97.212898864520028</v>
      </c>
    </row>
    <row r="17" spans="1:43" ht="15.75" thickBot="1" x14ac:dyDescent="0.3">
      <c r="A17" s="39" t="s">
        <v>57</v>
      </c>
      <c r="B17" s="11">
        <v>5</v>
      </c>
      <c r="C17" s="35" t="s">
        <v>127</v>
      </c>
      <c r="D17" s="12">
        <v>38</v>
      </c>
      <c r="E17" s="13">
        <v>27</v>
      </c>
      <c r="F17" s="13">
        <v>11</v>
      </c>
      <c r="G17" s="80">
        <f t="shared" si="0"/>
        <v>28.947368421052634</v>
      </c>
      <c r="H17" s="41">
        <v>179907.74600000001</v>
      </c>
      <c r="I17" s="81">
        <v>185290.60699999999</v>
      </c>
      <c r="J17" s="43">
        <v>102.99201180587299</v>
      </c>
      <c r="K17" s="41">
        <v>177019.51999999999</v>
      </c>
      <c r="L17" s="41">
        <v>183615.033</v>
      </c>
      <c r="M17" s="43">
        <v>103.72586763312883</v>
      </c>
      <c r="N17" s="41">
        <v>4848.7849999999999</v>
      </c>
      <c r="O17" s="41">
        <v>4297.5559999999996</v>
      </c>
      <c r="P17" s="43">
        <v>88.631605649662745</v>
      </c>
      <c r="Q17" s="41">
        <v>1960.559</v>
      </c>
      <c r="R17" s="41">
        <v>2621.982</v>
      </c>
      <c r="S17" s="43">
        <v>133.73644965542991</v>
      </c>
      <c r="T17" s="41">
        <v>941.96500000000003</v>
      </c>
      <c r="U17" s="41">
        <v>787.15300000000002</v>
      </c>
      <c r="V17" s="43">
        <v>83.564994453084779</v>
      </c>
      <c r="W17" s="41">
        <v>3906.82</v>
      </c>
      <c r="X17" s="41">
        <v>3510.4029999999998</v>
      </c>
      <c r="Y17" s="43">
        <v>89.85320542026507</v>
      </c>
      <c r="Z17" s="41">
        <v>1960.559</v>
      </c>
      <c r="AA17" s="41">
        <v>2621.982</v>
      </c>
      <c r="AB17" s="43">
        <v>133.73644965542991</v>
      </c>
      <c r="AC17" s="41">
        <v>1946.261</v>
      </c>
      <c r="AD17" s="41">
        <v>888.42100000000005</v>
      </c>
      <c r="AE17" s="43">
        <v>45.647577585945562</v>
      </c>
      <c r="AF17" s="41">
        <v>52412.05</v>
      </c>
      <c r="AG17" s="41">
        <v>56701.692999999999</v>
      </c>
      <c r="AH17" s="43">
        <v>108.18445948975474</v>
      </c>
      <c r="AI17" s="41">
        <v>34603.955000000002</v>
      </c>
      <c r="AJ17" s="41">
        <v>37271.392</v>
      </c>
      <c r="AK17" s="43">
        <v>107.70847436369628</v>
      </c>
      <c r="AL17" s="41">
        <v>742</v>
      </c>
      <c r="AM17" s="41">
        <v>682</v>
      </c>
      <c r="AN17" s="43">
        <v>91.913746630727772</v>
      </c>
      <c r="AO17" s="41">
        <v>3886.33816262354</v>
      </c>
      <c r="AP17" s="41">
        <v>4554.1779081133918</v>
      </c>
      <c r="AQ17" s="75">
        <v>117.18429322267249</v>
      </c>
    </row>
    <row r="18" spans="1:43" x14ac:dyDescent="0.25">
      <c r="A18" s="39" t="s">
        <v>58</v>
      </c>
      <c r="B18" s="11">
        <v>6</v>
      </c>
      <c r="C18" s="35" t="s">
        <v>128</v>
      </c>
      <c r="D18" s="12">
        <v>21</v>
      </c>
      <c r="E18" s="13">
        <v>19</v>
      </c>
      <c r="F18" s="13">
        <v>2</v>
      </c>
      <c r="G18" s="80">
        <f t="shared" si="0"/>
        <v>9.5238095238095237</v>
      </c>
      <c r="H18" s="41">
        <v>141555.75599999999</v>
      </c>
      <c r="I18" s="81">
        <v>167781.30300000001</v>
      </c>
      <c r="J18" s="43">
        <v>118.52665532018352</v>
      </c>
      <c r="K18" s="41">
        <v>139041.34400000001</v>
      </c>
      <c r="L18" s="41">
        <v>163001.231</v>
      </c>
      <c r="M18" s="43">
        <v>117.23220325027927</v>
      </c>
      <c r="N18" s="41">
        <v>3902.0680000000002</v>
      </c>
      <c r="O18" s="41">
        <v>4790.3059999999996</v>
      </c>
      <c r="P18" s="43">
        <v>122.76326296722661</v>
      </c>
      <c r="Q18" s="41">
        <v>1387.6559999999999</v>
      </c>
      <c r="R18" s="41">
        <v>10.234</v>
      </c>
      <c r="S18" s="43">
        <v>0.73750266636688055</v>
      </c>
      <c r="T18" s="41">
        <v>739.63499999999999</v>
      </c>
      <c r="U18" s="41">
        <v>672.07799999999997</v>
      </c>
      <c r="V18" s="43">
        <v>90.866170475978009</v>
      </c>
      <c r="W18" s="41">
        <v>3162.433</v>
      </c>
      <c r="X18" s="41">
        <v>4118.2280000000001</v>
      </c>
      <c r="Y18" s="43">
        <v>130.22340710459321</v>
      </c>
      <c r="Z18" s="41">
        <v>1387.6559999999999</v>
      </c>
      <c r="AA18" s="41">
        <v>10.234</v>
      </c>
      <c r="AB18" s="43">
        <v>0.73750266636688055</v>
      </c>
      <c r="AC18" s="41">
        <v>1774.777</v>
      </c>
      <c r="AD18" s="41">
        <v>4107.9939999999997</v>
      </c>
      <c r="AE18" s="43">
        <v>231.46536156373449</v>
      </c>
      <c r="AF18" s="41">
        <v>25583.07</v>
      </c>
      <c r="AG18" s="41">
        <v>29467.383999999998</v>
      </c>
      <c r="AH18" s="43">
        <v>115.18314260172842</v>
      </c>
      <c r="AI18" s="41">
        <v>17565.662</v>
      </c>
      <c r="AJ18" s="41">
        <v>19969.486000000001</v>
      </c>
      <c r="AK18" s="43">
        <v>113.68479024587859</v>
      </c>
      <c r="AL18" s="41">
        <v>437</v>
      </c>
      <c r="AM18" s="41">
        <v>479</v>
      </c>
      <c r="AN18" s="43">
        <v>109.61098398169335</v>
      </c>
      <c r="AO18" s="41">
        <v>3349.668573607933</v>
      </c>
      <c r="AP18" s="41">
        <v>3474.162491301322</v>
      </c>
      <c r="AQ18" s="44">
        <v>103.71660404477856</v>
      </c>
    </row>
    <row r="19" spans="1:43" x14ac:dyDescent="0.25">
      <c r="A19" s="39" t="s">
        <v>59</v>
      </c>
      <c r="B19" s="11">
        <v>13</v>
      </c>
      <c r="C19" s="35" t="s">
        <v>129</v>
      </c>
      <c r="D19" s="12">
        <v>53</v>
      </c>
      <c r="E19" s="13">
        <v>33</v>
      </c>
      <c r="F19" s="13">
        <v>20</v>
      </c>
      <c r="G19" s="80">
        <f t="shared" si="0"/>
        <v>37.735849056603776</v>
      </c>
      <c r="H19" s="41">
        <v>155747.26</v>
      </c>
      <c r="I19" s="81">
        <v>153430.342</v>
      </c>
      <c r="J19" s="43">
        <v>98.512386028492571</v>
      </c>
      <c r="K19" s="41">
        <v>149421.53200000001</v>
      </c>
      <c r="L19" s="41">
        <v>147919.861</v>
      </c>
      <c r="M19" s="43">
        <v>98.995010304137423</v>
      </c>
      <c r="N19" s="41">
        <v>7328.4639999999999</v>
      </c>
      <c r="O19" s="41">
        <v>7206.3450000000003</v>
      </c>
      <c r="P19" s="43">
        <v>98.333634442360633</v>
      </c>
      <c r="Q19" s="41">
        <v>1002.736</v>
      </c>
      <c r="R19" s="41">
        <v>1695.864</v>
      </c>
      <c r="S19" s="43">
        <v>169.12367761803705</v>
      </c>
      <c r="T19" s="41">
        <v>1540.1869999999999</v>
      </c>
      <c r="U19" s="41">
        <v>1484.11</v>
      </c>
      <c r="V19" s="43">
        <v>96.359078475535767</v>
      </c>
      <c r="W19" s="41">
        <v>5788.277</v>
      </c>
      <c r="X19" s="41">
        <v>5722.2349999999997</v>
      </c>
      <c r="Y19" s="43">
        <v>98.859038708755648</v>
      </c>
      <c r="Z19" s="41">
        <v>1002.736</v>
      </c>
      <c r="AA19" s="41">
        <v>1695.864</v>
      </c>
      <c r="AB19" s="43">
        <v>169.12367761803705</v>
      </c>
      <c r="AC19" s="41">
        <v>4785.5410000000002</v>
      </c>
      <c r="AD19" s="41">
        <v>4026.3710000000001</v>
      </c>
      <c r="AE19" s="43">
        <v>84.136171856013775</v>
      </c>
      <c r="AF19" s="41">
        <v>41353.260999999999</v>
      </c>
      <c r="AG19" s="41">
        <v>44054.735999999997</v>
      </c>
      <c r="AH19" s="43">
        <v>106.53267707231117</v>
      </c>
      <c r="AI19" s="41">
        <v>27376.523000000001</v>
      </c>
      <c r="AJ19" s="41">
        <v>29108.386999999999</v>
      </c>
      <c r="AK19" s="43">
        <v>106.32609188537201</v>
      </c>
      <c r="AL19" s="41">
        <v>610</v>
      </c>
      <c r="AM19" s="41">
        <v>623</v>
      </c>
      <c r="AN19" s="43">
        <v>102.1311475409836</v>
      </c>
      <c r="AO19" s="41">
        <v>3739.9621584699453</v>
      </c>
      <c r="AP19" s="41">
        <v>3893.5777153558051</v>
      </c>
      <c r="AQ19" s="44">
        <v>104.10740939017163</v>
      </c>
    </row>
    <row r="20" spans="1:43" ht="15.75" thickBot="1" x14ac:dyDescent="0.3">
      <c r="A20" s="39" t="s">
        <v>60</v>
      </c>
      <c r="B20" s="11">
        <v>14</v>
      </c>
      <c r="C20" s="35" t="s">
        <v>130</v>
      </c>
      <c r="D20" s="12">
        <v>48</v>
      </c>
      <c r="E20" s="13">
        <v>32</v>
      </c>
      <c r="F20" s="13">
        <v>16</v>
      </c>
      <c r="G20" s="40">
        <f t="shared" si="0"/>
        <v>33.333333333333329</v>
      </c>
      <c r="H20" s="41">
        <v>127039.56600000001</v>
      </c>
      <c r="I20" s="81">
        <v>121247.12699999999</v>
      </c>
      <c r="J20" s="43">
        <v>95.440444908320927</v>
      </c>
      <c r="K20" s="41">
        <v>128444.68700000001</v>
      </c>
      <c r="L20" s="41">
        <v>125528.333</v>
      </c>
      <c r="M20" s="43">
        <v>97.729486467587407</v>
      </c>
      <c r="N20" s="41">
        <v>1537.59</v>
      </c>
      <c r="O20" s="41">
        <v>2420.8629999999998</v>
      </c>
      <c r="P20" s="43">
        <v>157.4452877555135</v>
      </c>
      <c r="Q20" s="41">
        <v>2942.7109999999998</v>
      </c>
      <c r="R20" s="41">
        <v>6702.0690000000004</v>
      </c>
      <c r="S20" s="43">
        <v>227.75151892251733</v>
      </c>
      <c r="T20" s="41">
        <v>339.47800000000001</v>
      </c>
      <c r="U20" s="41">
        <v>413.89499999999998</v>
      </c>
      <c r="V20" s="43">
        <v>121.9210081360206</v>
      </c>
      <c r="W20" s="41">
        <v>1202.1189999999999</v>
      </c>
      <c r="X20" s="41">
        <v>2023.577</v>
      </c>
      <c r="Y20" s="43">
        <v>168.33416658417343</v>
      </c>
      <c r="Z20" s="41">
        <v>2946.7179999999998</v>
      </c>
      <c r="AA20" s="41">
        <v>6718.6779999999999</v>
      </c>
      <c r="AB20" s="43">
        <v>228.00546234828033</v>
      </c>
      <c r="AC20" s="45">
        <v>-1744.5989999999999</v>
      </c>
      <c r="AD20" s="45">
        <v>-4695.1009999999997</v>
      </c>
      <c r="AE20" s="43">
        <v>269.12207332458638</v>
      </c>
      <c r="AF20" s="41">
        <v>35882.883000000002</v>
      </c>
      <c r="AG20" s="41">
        <v>37335.760000000002</v>
      </c>
      <c r="AH20" s="43">
        <v>104.04894166391256</v>
      </c>
      <c r="AI20" s="41">
        <v>24412.276000000002</v>
      </c>
      <c r="AJ20" s="41">
        <v>25427.362000000001</v>
      </c>
      <c r="AK20" s="43">
        <v>104.15809652487953</v>
      </c>
      <c r="AL20" s="41">
        <v>683</v>
      </c>
      <c r="AM20" s="41">
        <v>673</v>
      </c>
      <c r="AN20" s="43">
        <v>98.535871156661798</v>
      </c>
      <c r="AO20" s="41">
        <v>2978.5597852611031</v>
      </c>
      <c r="AP20" s="41">
        <v>3148.5094105993066</v>
      </c>
      <c r="AQ20" s="44">
        <v>105.70576512108873</v>
      </c>
    </row>
    <row r="21" spans="1:43" ht="15.75" thickBot="1" x14ac:dyDescent="0.3">
      <c r="A21" s="39" t="s">
        <v>61</v>
      </c>
      <c r="B21" s="11">
        <v>4</v>
      </c>
      <c r="C21" s="35" t="s">
        <v>131</v>
      </c>
      <c r="D21" s="12">
        <v>25</v>
      </c>
      <c r="E21" s="13">
        <v>12</v>
      </c>
      <c r="F21" s="17">
        <v>13</v>
      </c>
      <c r="G21" s="74">
        <f t="shared" si="0"/>
        <v>52</v>
      </c>
      <c r="H21" s="41">
        <v>113132.962</v>
      </c>
      <c r="I21" s="81">
        <v>117661.913</v>
      </c>
      <c r="J21" s="43">
        <v>104.00321084141683</v>
      </c>
      <c r="K21" s="41">
        <v>111014.761</v>
      </c>
      <c r="L21" s="41">
        <v>123884.03599999999</v>
      </c>
      <c r="M21" s="43">
        <v>111.59239986113198</v>
      </c>
      <c r="N21" s="41">
        <v>3822.4769999999999</v>
      </c>
      <c r="O21" s="41">
        <v>2819.5079999999998</v>
      </c>
      <c r="P21" s="43">
        <v>73.761280970428331</v>
      </c>
      <c r="Q21" s="41">
        <v>1704.2760000000001</v>
      </c>
      <c r="R21" s="41">
        <v>9041.6309999999994</v>
      </c>
      <c r="S21" s="43">
        <v>530.52621758447572</v>
      </c>
      <c r="T21" s="41">
        <v>758.83199999999999</v>
      </c>
      <c r="U21" s="41">
        <v>641.38699999999994</v>
      </c>
      <c r="V21" s="43">
        <v>84.522924705336621</v>
      </c>
      <c r="W21" s="41">
        <v>3083.174</v>
      </c>
      <c r="X21" s="41">
        <v>2180.6889999999999</v>
      </c>
      <c r="Y21" s="43">
        <v>70.728703602196958</v>
      </c>
      <c r="Z21" s="41">
        <v>1723.8050000000001</v>
      </c>
      <c r="AA21" s="41">
        <v>9044.1990000000005</v>
      </c>
      <c r="AB21" s="43">
        <v>524.66485478345874</v>
      </c>
      <c r="AC21" s="41">
        <v>1359.3689999999999</v>
      </c>
      <c r="AD21" s="45">
        <v>-6863.51</v>
      </c>
      <c r="AE21" s="43">
        <v>-504.90411359976576</v>
      </c>
      <c r="AF21" s="41">
        <v>32432.651999999998</v>
      </c>
      <c r="AG21" s="41">
        <v>33942.940999999999</v>
      </c>
      <c r="AH21" s="43">
        <v>104.65669289085579</v>
      </c>
      <c r="AI21" s="41">
        <v>21500.662</v>
      </c>
      <c r="AJ21" s="41">
        <v>22476.973000000002</v>
      </c>
      <c r="AK21" s="43">
        <v>104.54084157966857</v>
      </c>
      <c r="AL21" s="41">
        <v>461</v>
      </c>
      <c r="AM21" s="41">
        <v>484</v>
      </c>
      <c r="AN21" s="43">
        <v>104.98915401301518</v>
      </c>
      <c r="AO21" s="41">
        <v>3886.5983369486621</v>
      </c>
      <c r="AP21" s="41">
        <v>3870.002238292011</v>
      </c>
      <c r="AQ21" s="44">
        <v>99.572991669890939</v>
      </c>
    </row>
    <row r="22" spans="1:43" x14ac:dyDescent="0.25">
      <c r="A22" s="39" t="s">
        <v>62</v>
      </c>
      <c r="B22" s="11">
        <v>19</v>
      </c>
      <c r="C22" s="35" t="s">
        <v>132</v>
      </c>
      <c r="D22" s="12">
        <v>27</v>
      </c>
      <c r="E22" s="13">
        <v>19</v>
      </c>
      <c r="F22" s="17">
        <v>8</v>
      </c>
      <c r="G22" s="82">
        <f t="shared" si="0"/>
        <v>29.629629629629626</v>
      </c>
      <c r="H22" s="41">
        <v>84654.913</v>
      </c>
      <c r="I22" s="81">
        <v>87932.369000000006</v>
      </c>
      <c r="J22" s="43">
        <v>103.87154848295692</v>
      </c>
      <c r="K22" s="41">
        <v>83110.263999999996</v>
      </c>
      <c r="L22" s="41">
        <v>86755.672000000006</v>
      </c>
      <c r="M22" s="43">
        <v>104.38623080297278</v>
      </c>
      <c r="N22" s="41">
        <v>3833.5360000000001</v>
      </c>
      <c r="O22" s="41">
        <v>3923.5169999999998</v>
      </c>
      <c r="P22" s="43">
        <v>102.34720633900398</v>
      </c>
      <c r="Q22" s="41">
        <v>2288.8870000000002</v>
      </c>
      <c r="R22" s="41">
        <v>2746.82</v>
      </c>
      <c r="S22" s="43">
        <v>120.00679806386248</v>
      </c>
      <c r="T22" s="41">
        <v>599.15</v>
      </c>
      <c r="U22" s="41">
        <v>694.572</v>
      </c>
      <c r="V22" s="43">
        <v>115.92622882416757</v>
      </c>
      <c r="W22" s="41">
        <v>3234.386</v>
      </c>
      <c r="X22" s="41">
        <v>3234.32</v>
      </c>
      <c r="Y22" s="43">
        <v>99.997959427229773</v>
      </c>
      <c r="Z22" s="41">
        <v>2288.8870000000002</v>
      </c>
      <c r="AA22" s="41">
        <v>2752.1950000000002</v>
      </c>
      <c r="AB22" s="43">
        <v>120.24162835474183</v>
      </c>
      <c r="AC22" s="41">
        <v>945.49900000000002</v>
      </c>
      <c r="AD22" s="41">
        <v>482.125</v>
      </c>
      <c r="AE22" s="43">
        <v>50.991592799146268</v>
      </c>
      <c r="AF22" s="41">
        <v>26251.758999999998</v>
      </c>
      <c r="AG22" s="41">
        <v>28577.233</v>
      </c>
      <c r="AH22" s="43">
        <v>108.8583549772798</v>
      </c>
      <c r="AI22" s="41">
        <v>17539.776000000002</v>
      </c>
      <c r="AJ22" s="41">
        <v>19037.756000000001</v>
      </c>
      <c r="AK22" s="43">
        <v>108.54047394904016</v>
      </c>
      <c r="AL22" s="41">
        <v>375</v>
      </c>
      <c r="AM22" s="41">
        <v>390</v>
      </c>
      <c r="AN22" s="43">
        <v>104</v>
      </c>
      <c r="AO22" s="41">
        <v>3897.7279999999996</v>
      </c>
      <c r="AP22" s="41">
        <v>4067.8965811965813</v>
      </c>
      <c r="AQ22" s="44">
        <v>104.36584033561556</v>
      </c>
    </row>
    <row r="23" spans="1:43" ht="15.75" thickBot="1" x14ac:dyDescent="0.3">
      <c r="A23" s="39" t="s">
        <v>63</v>
      </c>
      <c r="B23" s="11">
        <v>2</v>
      </c>
      <c r="C23" s="35" t="s">
        <v>133</v>
      </c>
      <c r="D23" s="12">
        <v>21</v>
      </c>
      <c r="E23" s="13">
        <v>18</v>
      </c>
      <c r="F23" s="17">
        <v>3</v>
      </c>
      <c r="G23" s="80">
        <f t="shared" si="0"/>
        <v>14.285714285714285</v>
      </c>
      <c r="H23" s="83">
        <v>80064.796000000002</v>
      </c>
      <c r="I23" s="81">
        <v>86994.39</v>
      </c>
      <c r="J23" s="43">
        <v>108.65498239700754</v>
      </c>
      <c r="K23" s="41">
        <v>77439.551999999996</v>
      </c>
      <c r="L23" s="41">
        <v>78208.093999999997</v>
      </c>
      <c r="M23" s="43">
        <v>100.99244117527952</v>
      </c>
      <c r="N23" s="41">
        <v>4443.1019999999999</v>
      </c>
      <c r="O23" s="41">
        <v>8818.1090000000004</v>
      </c>
      <c r="P23" s="43">
        <v>198.46739957804255</v>
      </c>
      <c r="Q23" s="41">
        <v>1817.8579999999999</v>
      </c>
      <c r="R23" s="41">
        <v>31.812999999999999</v>
      </c>
      <c r="S23" s="43">
        <v>1.7500266797516637</v>
      </c>
      <c r="T23" s="41">
        <v>728.37900000000002</v>
      </c>
      <c r="U23" s="41">
        <v>1249.125</v>
      </c>
      <c r="V23" s="43">
        <v>171.49382395703336</v>
      </c>
      <c r="W23" s="41">
        <v>3714.723</v>
      </c>
      <c r="X23" s="41">
        <v>7568.9840000000004</v>
      </c>
      <c r="Y23" s="43">
        <v>203.7563500697091</v>
      </c>
      <c r="Z23" s="41">
        <v>1817.8579999999999</v>
      </c>
      <c r="AA23" s="41">
        <v>31.812999999999999</v>
      </c>
      <c r="AB23" s="43">
        <v>1.7500266797516637</v>
      </c>
      <c r="AC23" s="41">
        <v>1896.865</v>
      </c>
      <c r="AD23" s="41">
        <v>7537.1710000000003</v>
      </c>
      <c r="AE23" s="43">
        <v>397.34883610589054</v>
      </c>
      <c r="AF23" s="41">
        <v>21290.667000000001</v>
      </c>
      <c r="AG23" s="41">
        <v>22294.728999999999</v>
      </c>
      <c r="AH23" s="43">
        <v>104.71597249630553</v>
      </c>
      <c r="AI23" s="41">
        <v>14364.128000000001</v>
      </c>
      <c r="AJ23" s="41">
        <v>14957.968999999999</v>
      </c>
      <c r="AK23" s="43">
        <v>104.13419457136557</v>
      </c>
      <c r="AL23" s="41">
        <v>338</v>
      </c>
      <c r="AM23" s="41">
        <v>329</v>
      </c>
      <c r="AN23" s="43">
        <v>97.337278106508876</v>
      </c>
      <c r="AO23" s="41">
        <v>3541.4516765285994</v>
      </c>
      <c r="AP23" s="41">
        <v>3788.7459473150961</v>
      </c>
      <c r="AQ23" s="44">
        <v>106.98285034991355</v>
      </c>
    </row>
    <row r="24" spans="1:43" ht="15.75" thickBot="1" x14ac:dyDescent="0.3">
      <c r="A24" s="39" t="s">
        <v>64</v>
      </c>
      <c r="B24" s="11">
        <v>7</v>
      </c>
      <c r="C24" s="35" t="s">
        <v>134</v>
      </c>
      <c r="D24" s="12">
        <v>28</v>
      </c>
      <c r="E24" s="13">
        <v>22</v>
      </c>
      <c r="F24" s="17">
        <v>6</v>
      </c>
      <c r="G24" s="80">
        <f t="shared" si="0"/>
        <v>21.428571428571427</v>
      </c>
      <c r="H24" s="41">
        <v>45719.692000000003</v>
      </c>
      <c r="I24" s="81">
        <v>68869.73</v>
      </c>
      <c r="J24" s="88">
        <v>150.63471993643353</v>
      </c>
      <c r="K24" s="41">
        <v>44644.044000000002</v>
      </c>
      <c r="L24" s="41">
        <v>66981.023000000001</v>
      </c>
      <c r="M24" s="43">
        <v>150.03350278930824</v>
      </c>
      <c r="N24" s="41">
        <v>1411.1469999999999</v>
      </c>
      <c r="O24" s="41">
        <v>2085.181</v>
      </c>
      <c r="P24" s="43">
        <v>147.76497416640507</v>
      </c>
      <c r="Q24" s="41">
        <v>335.49900000000002</v>
      </c>
      <c r="R24" s="41">
        <v>196.47399999999999</v>
      </c>
      <c r="S24" s="43">
        <v>58.561724476078915</v>
      </c>
      <c r="T24" s="41">
        <v>105.61199999999999</v>
      </c>
      <c r="U24" s="41">
        <v>179.31899999999999</v>
      </c>
      <c r="V24" s="43">
        <v>169.79036473128053</v>
      </c>
      <c r="W24" s="41">
        <v>1305.5350000000001</v>
      </c>
      <c r="X24" s="41">
        <v>1905.8620000000001</v>
      </c>
      <c r="Y24" s="43">
        <v>145.98321760810703</v>
      </c>
      <c r="Z24" s="41">
        <v>335.49900000000002</v>
      </c>
      <c r="AA24" s="41">
        <v>196.47399999999999</v>
      </c>
      <c r="AB24" s="43">
        <v>58.561724476078915</v>
      </c>
      <c r="AC24" s="41">
        <v>970.03599999999994</v>
      </c>
      <c r="AD24" s="41">
        <v>1709.3879999999999</v>
      </c>
      <c r="AE24" s="43">
        <v>176.21902692271215</v>
      </c>
      <c r="AF24" s="41">
        <v>14345.722</v>
      </c>
      <c r="AG24" s="41">
        <v>21668.538</v>
      </c>
      <c r="AH24" s="43">
        <v>151.04529419990155</v>
      </c>
      <c r="AI24" s="41">
        <v>9911.4189999999999</v>
      </c>
      <c r="AJ24" s="41">
        <v>14758.483</v>
      </c>
      <c r="AK24" s="43">
        <v>148.903835061357</v>
      </c>
      <c r="AL24" s="41">
        <v>249</v>
      </c>
      <c r="AM24" s="41">
        <v>337</v>
      </c>
      <c r="AN24" s="43">
        <v>135.34136546184737</v>
      </c>
      <c r="AO24" s="41">
        <v>3317.0746318607762</v>
      </c>
      <c r="AP24" s="41">
        <v>3649.476508407517</v>
      </c>
      <c r="AQ24" s="44">
        <v>110.02093451121038</v>
      </c>
    </row>
    <row r="25" spans="1:43" ht="15.75" thickBot="1" x14ac:dyDescent="0.3">
      <c r="A25" s="39" t="s">
        <v>65</v>
      </c>
      <c r="B25" s="11">
        <v>12</v>
      </c>
      <c r="C25" s="35" t="s">
        <v>135</v>
      </c>
      <c r="D25" s="12">
        <v>21</v>
      </c>
      <c r="E25" s="13">
        <v>16</v>
      </c>
      <c r="F25" s="13">
        <v>5</v>
      </c>
      <c r="G25" s="40">
        <f t="shared" si="0"/>
        <v>23.809523809523807</v>
      </c>
      <c r="H25" s="41">
        <v>47512.953000000001</v>
      </c>
      <c r="I25" s="81">
        <v>52706.802000000003</v>
      </c>
      <c r="J25" s="43">
        <v>110.93143800175922</v>
      </c>
      <c r="K25" s="41">
        <v>47764.165000000001</v>
      </c>
      <c r="L25" s="41">
        <v>51781.99</v>
      </c>
      <c r="M25" s="43">
        <v>108.41179784049402</v>
      </c>
      <c r="N25" s="41">
        <v>1370.1089999999999</v>
      </c>
      <c r="O25" s="41">
        <v>1933.028</v>
      </c>
      <c r="P25" s="43">
        <v>141.08570923919191</v>
      </c>
      <c r="Q25" s="41">
        <v>1621.3209999999999</v>
      </c>
      <c r="R25" s="41">
        <v>1008.216</v>
      </c>
      <c r="S25" s="43">
        <v>62.184848034411445</v>
      </c>
      <c r="T25" s="41">
        <v>290.70600000000002</v>
      </c>
      <c r="U25" s="41">
        <v>336.16300000000001</v>
      </c>
      <c r="V25" s="43">
        <v>115.63676016318894</v>
      </c>
      <c r="W25" s="41">
        <v>1126.335</v>
      </c>
      <c r="X25" s="41">
        <v>1596.865</v>
      </c>
      <c r="Y25" s="43">
        <v>141.77531551447836</v>
      </c>
      <c r="Z25" s="41">
        <v>1668.2529999999999</v>
      </c>
      <c r="AA25" s="41">
        <v>1008.216</v>
      </c>
      <c r="AB25" s="43">
        <v>60.435437550539397</v>
      </c>
      <c r="AC25" s="45">
        <v>-541.91800000000001</v>
      </c>
      <c r="AD25" s="41">
        <v>588.649</v>
      </c>
      <c r="AE25" s="43">
        <v>-108.62326034566114</v>
      </c>
      <c r="AF25" s="41">
        <v>16009.798000000001</v>
      </c>
      <c r="AG25" s="41">
        <v>17096.09</v>
      </c>
      <c r="AH25" s="43">
        <v>106.78516993156315</v>
      </c>
      <c r="AI25" s="41">
        <v>10919.175999999999</v>
      </c>
      <c r="AJ25" s="41">
        <v>11677.215</v>
      </c>
      <c r="AK25" s="43">
        <v>106.9422729334155</v>
      </c>
      <c r="AL25" s="41">
        <v>257</v>
      </c>
      <c r="AM25" s="41">
        <v>274</v>
      </c>
      <c r="AN25" s="43">
        <v>106.6147859922179</v>
      </c>
      <c r="AO25" s="41">
        <v>3540.5888456549933</v>
      </c>
      <c r="AP25" s="41">
        <v>3551.4644160583939</v>
      </c>
      <c r="AQ25" s="44">
        <v>100.30716840834957</v>
      </c>
    </row>
    <row r="26" spans="1:43" ht="15.75" thickBot="1" x14ac:dyDescent="0.3">
      <c r="A26" s="39" t="s">
        <v>66</v>
      </c>
      <c r="B26" s="11">
        <v>3</v>
      </c>
      <c r="C26" s="35" t="s">
        <v>136</v>
      </c>
      <c r="D26" s="12">
        <v>20</v>
      </c>
      <c r="E26" s="13">
        <v>11</v>
      </c>
      <c r="F26" s="13">
        <v>9</v>
      </c>
      <c r="G26" s="74">
        <f t="shared" si="0"/>
        <v>45</v>
      </c>
      <c r="H26" s="41">
        <v>56199.296000000002</v>
      </c>
      <c r="I26" s="81">
        <v>36239.313000000002</v>
      </c>
      <c r="J26" s="43">
        <v>64.483571110926377</v>
      </c>
      <c r="K26" s="41">
        <v>57193.254000000001</v>
      </c>
      <c r="L26" s="41">
        <v>37785.105000000003</v>
      </c>
      <c r="M26" s="43">
        <v>66.065667464907662</v>
      </c>
      <c r="N26" s="41">
        <v>1058.5229999999999</v>
      </c>
      <c r="O26" s="41">
        <v>850.596</v>
      </c>
      <c r="P26" s="43">
        <v>80.356874626248086</v>
      </c>
      <c r="Q26" s="41">
        <v>2052.4810000000002</v>
      </c>
      <c r="R26" s="41">
        <v>2396.3879999999999</v>
      </c>
      <c r="S26" s="43">
        <v>116.7556727687126</v>
      </c>
      <c r="T26" s="41">
        <v>228.64599999999999</v>
      </c>
      <c r="U26" s="41">
        <v>174.756</v>
      </c>
      <c r="V26" s="43">
        <v>76.430814446786727</v>
      </c>
      <c r="W26" s="41">
        <v>829.87699999999995</v>
      </c>
      <c r="X26" s="41">
        <v>675.84</v>
      </c>
      <c r="Y26" s="43">
        <v>81.438574632144281</v>
      </c>
      <c r="Z26" s="41">
        <v>2052.4810000000002</v>
      </c>
      <c r="AA26" s="41">
        <v>2396.3879999999999</v>
      </c>
      <c r="AB26" s="43">
        <v>116.7556727687126</v>
      </c>
      <c r="AC26" s="45">
        <v>-1222.604</v>
      </c>
      <c r="AD26" s="45">
        <v>-1720.548</v>
      </c>
      <c r="AE26" s="43">
        <v>140.72815073400707</v>
      </c>
      <c r="AF26" s="41">
        <v>17158.251</v>
      </c>
      <c r="AG26" s="41">
        <v>12039.303</v>
      </c>
      <c r="AH26" s="43">
        <v>70.16625995271896</v>
      </c>
      <c r="AI26" s="41">
        <v>11371.731</v>
      </c>
      <c r="AJ26" s="41">
        <v>8173.4780000000001</v>
      </c>
      <c r="AK26" s="43">
        <v>71.875407534701623</v>
      </c>
      <c r="AL26" s="41">
        <v>291</v>
      </c>
      <c r="AM26" s="41">
        <v>218</v>
      </c>
      <c r="AN26" s="43">
        <v>74.914089347079042</v>
      </c>
      <c r="AO26" s="41">
        <v>3256.5094501718213</v>
      </c>
      <c r="AP26" s="41">
        <v>3124.4181957186543</v>
      </c>
      <c r="AQ26" s="44">
        <v>95.943777947698024</v>
      </c>
    </row>
    <row r="27" spans="1:43" ht="15.75" thickBot="1" x14ac:dyDescent="0.3">
      <c r="A27" s="39" t="s">
        <v>67</v>
      </c>
      <c r="B27" s="11">
        <v>10</v>
      </c>
      <c r="C27" s="35" t="s">
        <v>137</v>
      </c>
      <c r="D27" s="12">
        <v>13</v>
      </c>
      <c r="E27" s="13">
        <v>10</v>
      </c>
      <c r="F27" s="17">
        <v>3</v>
      </c>
      <c r="G27" s="84">
        <f t="shared" si="0"/>
        <v>23.076923076923077</v>
      </c>
      <c r="H27" s="83">
        <v>27056.518</v>
      </c>
      <c r="I27" s="81">
        <v>30443.119999999999</v>
      </c>
      <c r="J27" s="43">
        <v>112.51676952666267</v>
      </c>
      <c r="K27" s="41">
        <v>26129.483</v>
      </c>
      <c r="L27" s="41">
        <v>29239.510999999999</v>
      </c>
      <c r="M27" s="43">
        <v>111.90237097304987</v>
      </c>
      <c r="N27" s="41">
        <v>1032.2449999999999</v>
      </c>
      <c r="O27" s="41">
        <v>1292.9390000000001</v>
      </c>
      <c r="P27" s="43">
        <v>125.25505088423776</v>
      </c>
      <c r="Q27" s="41">
        <v>105.21</v>
      </c>
      <c r="R27" s="41">
        <v>89.33</v>
      </c>
      <c r="S27" s="43">
        <v>84.906377720748978</v>
      </c>
      <c r="T27" s="41">
        <v>159.167</v>
      </c>
      <c r="U27" s="41">
        <v>204.57300000000001</v>
      </c>
      <c r="V27" s="43">
        <v>128.52727009995789</v>
      </c>
      <c r="W27" s="41">
        <v>873.07799999999997</v>
      </c>
      <c r="X27" s="41">
        <v>1088.366</v>
      </c>
      <c r="Y27" s="43">
        <v>124.65850702915434</v>
      </c>
      <c r="Z27" s="41">
        <v>105.21</v>
      </c>
      <c r="AA27" s="41">
        <v>89.33</v>
      </c>
      <c r="AB27" s="43">
        <v>84.906377720748978</v>
      </c>
      <c r="AC27" s="41">
        <v>767.86800000000005</v>
      </c>
      <c r="AD27" s="41">
        <v>999.03599999999994</v>
      </c>
      <c r="AE27" s="43">
        <v>130.10517432683744</v>
      </c>
      <c r="AF27" s="41">
        <v>8267.4</v>
      </c>
      <c r="AG27" s="41">
        <v>9058.8050000000003</v>
      </c>
      <c r="AH27" s="43">
        <v>109.57259839852915</v>
      </c>
      <c r="AI27" s="41">
        <v>5645.17</v>
      </c>
      <c r="AJ27" s="41">
        <v>6205.7110000000002</v>
      </c>
      <c r="AK27" s="43">
        <v>109.92956810866634</v>
      </c>
      <c r="AL27" s="41">
        <v>154</v>
      </c>
      <c r="AM27" s="41">
        <v>167</v>
      </c>
      <c r="AN27" s="43">
        <v>108.44155844155846</v>
      </c>
      <c r="AO27" s="41">
        <v>3054.7456709956709</v>
      </c>
      <c r="AP27" s="77">
        <v>3096.6621756487025</v>
      </c>
      <c r="AQ27" s="44">
        <v>101.3721765792492</v>
      </c>
    </row>
    <row r="28" spans="1:43" ht="15.75" thickBot="1" x14ac:dyDescent="0.3">
      <c r="A28" s="39" t="s">
        <v>68</v>
      </c>
      <c r="B28" s="11">
        <v>15</v>
      </c>
      <c r="C28" s="35" t="s">
        <v>138</v>
      </c>
      <c r="D28" s="12">
        <v>29</v>
      </c>
      <c r="E28" s="13">
        <v>16</v>
      </c>
      <c r="F28" s="13">
        <v>13</v>
      </c>
      <c r="G28" s="74">
        <f t="shared" si="0"/>
        <v>44.827586206896555</v>
      </c>
      <c r="H28" s="41">
        <v>23307.745999999999</v>
      </c>
      <c r="I28" s="81">
        <v>26776.409</v>
      </c>
      <c r="J28" s="43">
        <v>114.88201819257856</v>
      </c>
      <c r="K28" s="41">
        <v>26318.764999999999</v>
      </c>
      <c r="L28" s="41">
        <v>27020.635999999999</v>
      </c>
      <c r="M28" s="43">
        <v>102.66680826398959</v>
      </c>
      <c r="N28" s="41">
        <v>810.80799999999999</v>
      </c>
      <c r="O28" s="41">
        <v>1160.5239999999999</v>
      </c>
      <c r="P28" s="43">
        <v>143.13178952353701</v>
      </c>
      <c r="Q28" s="41">
        <v>3821.8270000000002</v>
      </c>
      <c r="R28" s="41">
        <v>1404.751</v>
      </c>
      <c r="S28" s="43">
        <v>36.756007009213135</v>
      </c>
      <c r="T28" s="41">
        <v>106.84099999999999</v>
      </c>
      <c r="U28" s="41">
        <v>173.66900000000001</v>
      </c>
      <c r="V28" s="43">
        <v>162.54902144307897</v>
      </c>
      <c r="W28" s="41">
        <v>710.62199999999996</v>
      </c>
      <c r="X28" s="41">
        <v>1011.077</v>
      </c>
      <c r="Y28" s="43">
        <v>142.28056547644178</v>
      </c>
      <c r="Z28" s="41">
        <v>3828.482</v>
      </c>
      <c r="AA28" s="41">
        <v>1428.973</v>
      </c>
      <c r="AB28" s="43">
        <v>37.324793482116405</v>
      </c>
      <c r="AC28" s="45">
        <v>-3117.86</v>
      </c>
      <c r="AD28" s="45">
        <v>-417.89600000000002</v>
      </c>
      <c r="AE28" s="43">
        <v>13.403295850358901</v>
      </c>
      <c r="AF28" s="41">
        <v>7987.2610000000004</v>
      </c>
      <c r="AG28" s="41">
        <v>8743.7990000000009</v>
      </c>
      <c r="AH28" s="43">
        <v>109.4718076697381</v>
      </c>
      <c r="AI28" s="41">
        <v>5388.5919999999996</v>
      </c>
      <c r="AJ28" s="41">
        <v>5942.4080000000004</v>
      </c>
      <c r="AK28" s="43">
        <v>110.27756415776145</v>
      </c>
      <c r="AL28" s="41">
        <v>134</v>
      </c>
      <c r="AM28" s="41">
        <v>140</v>
      </c>
      <c r="AN28" s="43">
        <v>104.4776119402985</v>
      </c>
      <c r="AO28" s="41">
        <v>3351.1144278606967</v>
      </c>
      <c r="AP28" s="41">
        <v>3537.1476190476192</v>
      </c>
      <c r="AQ28" s="44">
        <v>105.55138283671452</v>
      </c>
    </row>
    <row r="29" spans="1:43" ht="15.75" thickBot="1" x14ac:dyDescent="0.3">
      <c r="A29" s="39" t="s">
        <v>69</v>
      </c>
      <c r="B29" s="11">
        <v>20</v>
      </c>
      <c r="C29" s="35" t="s">
        <v>139</v>
      </c>
      <c r="D29" s="12">
        <v>18</v>
      </c>
      <c r="E29" s="13">
        <v>10</v>
      </c>
      <c r="F29" s="13">
        <v>8</v>
      </c>
      <c r="G29" s="74">
        <f t="shared" si="0"/>
        <v>44.444444444444443</v>
      </c>
      <c r="H29" s="41">
        <v>17745.420999999998</v>
      </c>
      <c r="I29" s="81">
        <v>20587.166000000001</v>
      </c>
      <c r="J29" s="43">
        <v>116.01396213704933</v>
      </c>
      <c r="K29" s="41">
        <v>17479.050999999999</v>
      </c>
      <c r="L29" s="41">
        <v>20196.972000000002</v>
      </c>
      <c r="M29" s="43">
        <v>115.54959133650907</v>
      </c>
      <c r="N29" s="41">
        <v>515.23299999999995</v>
      </c>
      <c r="O29" s="41">
        <v>831.85199999999998</v>
      </c>
      <c r="P29" s="43">
        <v>161.45161509453004</v>
      </c>
      <c r="Q29" s="41">
        <v>248.863</v>
      </c>
      <c r="R29" s="41">
        <v>441.65800000000002</v>
      </c>
      <c r="S29" s="43">
        <v>177.47033508396186</v>
      </c>
      <c r="T29" s="41">
        <v>113.35</v>
      </c>
      <c r="U29" s="41">
        <v>169.041</v>
      </c>
      <c r="V29" s="43">
        <v>149.13189236876929</v>
      </c>
      <c r="W29" s="41">
        <v>401.88299999999998</v>
      </c>
      <c r="X29" s="41">
        <v>662.81100000000004</v>
      </c>
      <c r="Y29" s="43">
        <v>164.92635916423438</v>
      </c>
      <c r="Z29" s="41">
        <v>248.863</v>
      </c>
      <c r="AA29" s="41">
        <v>441.65800000000002</v>
      </c>
      <c r="AB29" s="43">
        <v>177.47033508396186</v>
      </c>
      <c r="AC29" s="41">
        <v>153.02000000000001</v>
      </c>
      <c r="AD29" s="41">
        <v>221.15299999999999</v>
      </c>
      <c r="AE29" s="43">
        <v>144.52555221539669</v>
      </c>
      <c r="AF29" s="41">
        <v>5825.4489999999996</v>
      </c>
      <c r="AG29" s="41">
        <v>6704.3180000000002</v>
      </c>
      <c r="AH29" s="43">
        <v>115.08671692087597</v>
      </c>
      <c r="AI29" s="41">
        <v>3945.9749999999999</v>
      </c>
      <c r="AJ29" s="41">
        <v>4518.8639999999996</v>
      </c>
      <c r="AK29" s="43">
        <v>114.51831296447645</v>
      </c>
      <c r="AL29" s="41">
        <v>96</v>
      </c>
      <c r="AM29" s="41">
        <v>108</v>
      </c>
      <c r="AN29" s="43">
        <v>112.5</v>
      </c>
      <c r="AO29" s="41">
        <v>3425.3255208333335</v>
      </c>
      <c r="AP29" s="41">
        <v>3486.7777777777778</v>
      </c>
      <c r="AQ29" s="44">
        <v>101.79405596842352</v>
      </c>
    </row>
    <row r="30" spans="1:43" ht="15.75" thickBot="1" x14ac:dyDescent="0.3">
      <c r="A30" s="39" t="s">
        <v>70</v>
      </c>
      <c r="B30" s="11">
        <v>9</v>
      </c>
      <c r="C30" s="35" t="s">
        <v>140</v>
      </c>
      <c r="D30" s="12">
        <v>11</v>
      </c>
      <c r="E30" s="13">
        <v>8</v>
      </c>
      <c r="F30" s="13">
        <v>3</v>
      </c>
      <c r="G30" s="40">
        <f t="shared" si="0"/>
        <v>27.27272727272727</v>
      </c>
      <c r="H30" s="41">
        <v>14885.529</v>
      </c>
      <c r="I30" s="81">
        <v>15442.688</v>
      </c>
      <c r="J30" s="43">
        <v>103.74295733796227</v>
      </c>
      <c r="K30" s="41">
        <v>14368.683000000001</v>
      </c>
      <c r="L30" s="41">
        <v>15189.754000000001</v>
      </c>
      <c r="M30" s="43">
        <v>105.714309376858</v>
      </c>
      <c r="N30" s="41">
        <v>516.846</v>
      </c>
      <c r="O30" s="41">
        <v>475.63299999999998</v>
      </c>
      <c r="P30" s="43">
        <v>92.026058052108368</v>
      </c>
      <c r="Q30" s="41">
        <v>0</v>
      </c>
      <c r="R30" s="41">
        <v>222.69900000000001</v>
      </c>
      <c r="S30" s="43" t="s">
        <v>6</v>
      </c>
      <c r="T30" s="41">
        <v>81.474999999999994</v>
      </c>
      <c r="U30" s="41">
        <v>75.655000000000001</v>
      </c>
      <c r="V30" s="43">
        <v>92.85670451058607</v>
      </c>
      <c r="W30" s="41">
        <v>435.37099999999998</v>
      </c>
      <c r="X30" s="41">
        <v>399.97800000000001</v>
      </c>
      <c r="Y30" s="43">
        <v>91.870611501455073</v>
      </c>
      <c r="Z30" s="41">
        <v>0</v>
      </c>
      <c r="AA30" s="41">
        <v>222.69900000000001</v>
      </c>
      <c r="AB30" s="43" t="s">
        <v>6</v>
      </c>
      <c r="AC30" s="41">
        <v>435.37099999999998</v>
      </c>
      <c r="AD30" s="41">
        <v>177.279</v>
      </c>
      <c r="AE30" s="43">
        <v>40.719064889485061</v>
      </c>
      <c r="AF30" s="41">
        <v>5196.5649999999996</v>
      </c>
      <c r="AG30" s="41">
        <v>5353.9440000000004</v>
      </c>
      <c r="AH30" s="43">
        <v>103.0285198010609</v>
      </c>
      <c r="AI30" s="41">
        <v>3478.027</v>
      </c>
      <c r="AJ30" s="41">
        <v>3592.0639999999999</v>
      </c>
      <c r="AK30" s="43">
        <v>103.27878420725314</v>
      </c>
      <c r="AL30" s="41">
        <v>89</v>
      </c>
      <c r="AM30" s="78">
        <v>81</v>
      </c>
      <c r="AN30" s="43">
        <v>91.011235955056179</v>
      </c>
      <c r="AO30" s="41">
        <v>3256.5795880149813</v>
      </c>
      <c r="AP30" s="41">
        <v>3695.5390946502062</v>
      </c>
      <c r="AQ30" s="44">
        <v>113.47915795611765</v>
      </c>
    </row>
    <row r="31" spans="1:43" x14ac:dyDescent="0.25">
      <c r="A31" s="46" t="s">
        <v>71</v>
      </c>
      <c r="B31" s="47">
        <v>11</v>
      </c>
      <c r="C31" s="48" t="s">
        <v>141</v>
      </c>
      <c r="D31" s="49">
        <v>12</v>
      </c>
      <c r="E31" s="50">
        <v>9</v>
      </c>
      <c r="F31" s="51">
        <v>3</v>
      </c>
      <c r="G31" s="85">
        <f t="shared" si="0"/>
        <v>25</v>
      </c>
      <c r="H31" s="52">
        <v>10260.641</v>
      </c>
      <c r="I31" s="53">
        <v>12028.552</v>
      </c>
      <c r="J31" s="54">
        <v>117.23002490780058</v>
      </c>
      <c r="K31" s="52">
        <v>10221.050999999999</v>
      </c>
      <c r="L31" s="52">
        <v>11944.352000000001</v>
      </c>
      <c r="M31" s="54">
        <v>116.86031113630095</v>
      </c>
      <c r="N31" s="52">
        <v>142.90199999999999</v>
      </c>
      <c r="O31" s="52">
        <v>171.14699999999999</v>
      </c>
      <c r="P31" s="54">
        <v>119.7652936977789</v>
      </c>
      <c r="Q31" s="52">
        <v>103.312</v>
      </c>
      <c r="R31" s="52">
        <v>86.947000000000003</v>
      </c>
      <c r="S31" s="54">
        <v>84.159632956481332</v>
      </c>
      <c r="T31" s="52">
        <v>30.643999999999998</v>
      </c>
      <c r="U31" s="52">
        <v>26.224</v>
      </c>
      <c r="V31" s="54">
        <v>85.576295522777698</v>
      </c>
      <c r="W31" s="52">
        <v>112.77500000000001</v>
      </c>
      <c r="X31" s="52">
        <v>144.923</v>
      </c>
      <c r="Y31" s="54">
        <v>128.5063178896032</v>
      </c>
      <c r="Z31" s="52">
        <v>103.82899999999999</v>
      </c>
      <c r="AA31" s="52">
        <v>86.947000000000003</v>
      </c>
      <c r="AB31" s="54">
        <v>83.740573442872417</v>
      </c>
      <c r="AC31" s="52">
        <v>8.9459999999999997</v>
      </c>
      <c r="AD31" s="52">
        <v>57.975999999999999</v>
      </c>
      <c r="AE31" s="54">
        <v>648.06617482673823</v>
      </c>
      <c r="AF31" s="52">
        <v>4402.4399999999996</v>
      </c>
      <c r="AG31" s="52">
        <v>4921.2839999999997</v>
      </c>
      <c r="AH31" s="54">
        <v>111.78537356556819</v>
      </c>
      <c r="AI31" s="52">
        <v>3002.1579999999999</v>
      </c>
      <c r="AJ31" s="52">
        <v>3433.2420000000002</v>
      </c>
      <c r="AK31" s="54">
        <v>114.35913766030967</v>
      </c>
      <c r="AL31" s="52">
        <v>64</v>
      </c>
      <c r="AM31" s="52">
        <v>86</v>
      </c>
      <c r="AN31" s="54">
        <v>134.375</v>
      </c>
      <c r="AO31" s="52">
        <v>3909.0598958333335</v>
      </c>
      <c r="AP31" s="52">
        <v>3326.7848837209299</v>
      </c>
      <c r="AQ31" s="55">
        <v>85.104474537904878</v>
      </c>
    </row>
    <row r="32" spans="1:43" x14ac:dyDescent="0.25">
      <c r="A32" s="4" t="s">
        <v>73</v>
      </c>
    </row>
  </sheetData>
  <mergeCells count="15">
    <mergeCell ref="AL9:AN9"/>
    <mergeCell ref="AO9:AQ9"/>
    <mergeCell ref="AC9:AE9"/>
    <mergeCell ref="AF9:AH9"/>
    <mergeCell ref="N9:P9"/>
    <mergeCell ref="Z9:AB9"/>
    <mergeCell ref="W9:Y9"/>
    <mergeCell ref="T9:V9"/>
    <mergeCell ref="Q9:S9"/>
    <mergeCell ref="AI9:AK9"/>
    <mergeCell ref="A9:A10"/>
    <mergeCell ref="B9:C9"/>
    <mergeCell ref="H9:J9"/>
    <mergeCell ref="K9:M9"/>
    <mergeCell ref="D9:G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"/>
  <sheetViews>
    <sheetView zoomScale="120" zoomScaleNormal="120" workbookViewId="0">
      <selection activeCell="N12" sqref="N12"/>
    </sheetView>
  </sheetViews>
  <sheetFormatPr defaultRowHeight="15" x14ac:dyDescent="0.25"/>
  <cols>
    <col min="1" max="1" width="14.42578125" style="26" customWidth="1"/>
    <col min="2" max="3" width="10.7109375" style="26" customWidth="1"/>
    <col min="4" max="5" width="15.7109375" style="26" customWidth="1"/>
    <col min="6" max="6" width="10.7109375" style="26" customWidth="1"/>
    <col min="7" max="8" width="15.7109375" style="26" customWidth="1"/>
    <col min="9" max="9" width="10.7109375" style="26" customWidth="1"/>
    <col min="10" max="10" width="15.7109375" style="26" customWidth="1"/>
    <col min="11" max="11" width="10.7109375" style="26" customWidth="1"/>
    <col min="12" max="16384" width="9.140625" style="26"/>
  </cols>
  <sheetData>
    <row r="3" spans="1:11" s="72" customFormat="1" x14ac:dyDescent="0.25">
      <c r="A3" s="109" t="s">
        <v>111</v>
      </c>
      <c r="B3" s="70"/>
      <c r="C3" s="70"/>
      <c r="D3" s="24"/>
      <c r="E3" s="70"/>
      <c r="F3" s="70"/>
      <c r="G3" s="70"/>
    </row>
    <row r="4" spans="1:11" ht="12.75" customHeight="1" x14ac:dyDescent="0.25">
      <c r="J4" s="156" t="s">
        <v>103</v>
      </c>
      <c r="K4" s="156"/>
    </row>
    <row r="5" spans="1:11" ht="27" x14ac:dyDescent="0.25">
      <c r="A5" s="27" t="s">
        <v>2</v>
      </c>
      <c r="B5" s="34" t="s">
        <v>77</v>
      </c>
      <c r="C5" s="34" t="s">
        <v>79</v>
      </c>
      <c r="D5" s="204" t="s">
        <v>145</v>
      </c>
      <c r="E5" s="205" t="s">
        <v>86</v>
      </c>
      <c r="F5" s="204" t="s">
        <v>146</v>
      </c>
      <c r="G5" s="204" t="s">
        <v>81</v>
      </c>
      <c r="H5" s="204" t="s">
        <v>147</v>
      </c>
      <c r="I5" s="204" t="s">
        <v>149</v>
      </c>
      <c r="J5" s="204" t="s">
        <v>119</v>
      </c>
      <c r="K5" s="206" t="s">
        <v>151</v>
      </c>
    </row>
    <row r="6" spans="1:11" x14ac:dyDescent="0.25">
      <c r="A6" s="28" t="s">
        <v>10</v>
      </c>
      <c r="B6" s="29">
        <v>656772.93799999997</v>
      </c>
      <c r="C6" s="29">
        <v>258021.815</v>
      </c>
      <c r="D6" s="62">
        <v>195561</v>
      </c>
      <c r="E6" s="62">
        <v>145277</v>
      </c>
      <c r="F6" s="62">
        <v>138628</v>
      </c>
      <c r="G6" s="62">
        <v>123241</v>
      </c>
      <c r="H6" s="62">
        <v>122955</v>
      </c>
      <c r="I6" s="62">
        <v>122326</v>
      </c>
      <c r="J6" s="62">
        <v>100636</v>
      </c>
      <c r="K6" s="62">
        <v>95821</v>
      </c>
    </row>
    <row r="7" spans="1:11" x14ac:dyDescent="0.25">
      <c r="A7" s="28" t="s">
        <v>90</v>
      </c>
      <c r="B7" s="62">
        <v>72253.316000000006</v>
      </c>
      <c r="C7" s="62">
        <v>24203.886999999999</v>
      </c>
      <c r="D7" s="181">
        <v>-2941.9009999999998</v>
      </c>
      <c r="E7" s="62">
        <v>11611.11</v>
      </c>
      <c r="F7" s="62">
        <v>1620.827</v>
      </c>
      <c r="G7" s="62">
        <v>3724.0940000000001</v>
      </c>
      <c r="H7" s="62">
        <v>191.64099999999999</v>
      </c>
      <c r="I7" s="181">
        <v>-10556.904</v>
      </c>
      <c r="J7" s="62">
        <v>10919.813</v>
      </c>
      <c r="K7" s="62">
        <v>65.525999999999996</v>
      </c>
    </row>
    <row r="8" spans="1:11" s="32" customFormat="1" x14ac:dyDescent="0.25">
      <c r="A8" s="30"/>
      <c r="B8" s="31"/>
      <c r="C8" s="31"/>
      <c r="D8" s="31"/>
    </row>
    <row r="14" spans="1:11" ht="87.75" customHeight="1" x14ac:dyDescent="0.25"/>
    <row r="19" spans="1:1" x14ac:dyDescent="0.25">
      <c r="A19" s="33" t="s">
        <v>87</v>
      </c>
    </row>
  </sheetData>
  <mergeCells count="1">
    <mergeCell ref="J4:K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Tablica 1</vt:lpstr>
      <vt:lpstr>Tablica 1a</vt:lpstr>
      <vt:lpstr>Tablica 2</vt:lpstr>
      <vt:lpstr>Tablica 3</vt:lpstr>
      <vt:lpstr>Tablica 4</vt:lpstr>
      <vt:lpstr>Tablica 5</vt:lpstr>
      <vt:lpstr>Rezultati po županijama C 10.71</vt:lpstr>
      <vt:lpstr>Grafikon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admin</cp:lastModifiedBy>
  <dcterms:created xsi:type="dcterms:W3CDTF">2017-01-27T12:33:08Z</dcterms:created>
  <dcterms:modified xsi:type="dcterms:W3CDTF">2019-10-21T07:17:54Z</dcterms:modified>
</cp:coreProperties>
</file>