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9915"/>
  </bookViews>
  <sheets>
    <sheet name="Tablica 1" sheetId="1" r:id="rId1"/>
    <sheet name="Grafikon 1" sheetId="2" r:id="rId2"/>
    <sheet name="Grafikon 2. proračuni" sheetId="3" r:id="rId3"/>
    <sheet name="Grafikon 3. neprofitni" sheetId="4" r:id="rId4"/>
  </sheets>
  <definedNames>
    <definedName name="PODACI" localSheetId="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L5" i="2" l="1"/>
  <c r="O5" i="2"/>
  <c r="O8" i="4"/>
  <c r="L8" i="4"/>
  <c r="B8" i="4"/>
  <c r="I8" i="4" s="1"/>
  <c r="O7" i="4"/>
  <c r="L7" i="4"/>
  <c r="I7" i="4"/>
  <c r="B7" i="4"/>
  <c r="O6" i="4"/>
  <c r="L6" i="4"/>
  <c r="I6" i="4"/>
  <c r="B6" i="4"/>
  <c r="O5" i="4"/>
  <c r="L5" i="4"/>
  <c r="B5" i="4"/>
  <c r="I5" i="4" s="1"/>
  <c r="O4" i="4"/>
  <c r="L4" i="4"/>
  <c r="B4" i="4"/>
  <c r="I4" i="4" s="1"/>
  <c r="O8" i="3"/>
  <c r="L8" i="3"/>
  <c r="B8" i="3"/>
  <c r="I8" i="3" s="1"/>
  <c r="B7" i="3"/>
  <c r="O7" i="3" s="1"/>
  <c r="B6" i="3"/>
  <c r="O6" i="3" s="1"/>
  <c r="B5" i="3"/>
  <c r="O5" i="3" s="1"/>
  <c r="B4" i="3"/>
  <c r="O4" i="3" s="1"/>
  <c r="B8" i="2"/>
  <c r="L8" i="2" s="1"/>
  <c r="B7" i="2"/>
  <c r="I7" i="2" s="1"/>
  <c r="B6" i="2"/>
  <c r="I6" i="2" s="1"/>
  <c r="B5" i="2"/>
  <c r="I5" i="2" s="1"/>
  <c r="B4" i="2"/>
  <c r="L4" i="2" s="1"/>
  <c r="P28" i="1"/>
  <c r="O28" i="1"/>
  <c r="M28" i="1"/>
  <c r="L28" i="1"/>
  <c r="Q27" i="1"/>
  <c r="K27" i="1"/>
  <c r="F27" i="1"/>
  <c r="C27" i="1"/>
  <c r="B27" i="1"/>
  <c r="N27" i="1" s="1"/>
  <c r="C26" i="1"/>
  <c r="B26" i="1"/>
  <c r="Q26" i="1" s="1"/>
  <c r="K25" i="1"/>
  <c r="F25" i="1"/>
  <c r="C25" i="1"/>
  <c r="B25" i="1"/>
  <c r="Q25" i="1" s="1"/>
  <c r="C24" i="1"/>
  <c r="B24" i="1"/>
  <c r="Q24" i="1" s="1"/>
  <c r="Q23" i="1"/>
  <c r="K23" i="1"/>
  <c r="F23" i="1"/>
  <c r="C23" i="1"/>
  <c r="B23" i="1"/>
  <c r="N23" i="1" s="1"/>
  <c r="C22" i="1"/>
  <c r="B22" i="1"/>
  <c r="Q22" i="1" s="1"/>
  <c r="K21" i="1"/>
  <c r="F21" i="1"/>
  <c r="C21" i="1"/>
  <c r="B21" i="1"/>
  <c r="Q21" i="1" s="1"/>
  <c r="C20" i="1"/>
  <c r="B20" i="1"/>
  <c r="Q20" i="1" s="1"/>
  <c r="K19" i="1"/>
  <c r="F19" i="1"/>
  <c r="C19" i="1"/>
  <c r="B19" i="1"/>
  <c r="Q19" i="1" s="1"/>
  <c r="C18" i="1"/>
  <c r="B18" i="1"/>
  <c r="Q18" i="1" s="1"/>
  <c r="K17" i="1"/>
  <c r="F17" i="1"/>
  <c r="C17" i="1"/>
  <c r="B17" i="1"/>
  <c r="Q17" i="1" s="1"/>
  <c r="C16" i="1"/>
  <c r="B16" i="1"/>
  <c r="Q16" i="1" s="1"/>
  <c r="Q15" i="1"/>
  <c r="K15" i="1"/>
  <c r="F15" i="1"/>
  <c r="C15" i="1"/>
  <c r="B15" i="1"/>
  <c r="N15" i="1" s="1"/>
  <c r="C14" i="1"/>
  <c r="B14" i="1"/>
  <c r="Q14" i="1" s="1"/>
  <c r="K13" i="1"/>
  <c r="F13" i="1"/>
  <c r="C13" i="1"/>
  <c r="B13" i="1"/>
  <c r="Q13" i="1" s="1"/>
  <c r="C12" i="1"/>
  <c r="B12" i="1"/>
  <c r="Q12" i="1" s="1"/>
  <c r="F11" i="1"/>
  <c r="C11" i="1"/>
  <c r="B11" i="1"/>
  <c r="K11" i="1" s="1"/>
  <c r="C10" i="1"/>
  <c r="B10" i="1"/>
  <c r="Q10" i="1" s="1"/>
  <c r="F9" i="1"/>
  <c r="C9" i="1"/>
  <c r="B9" i="1"/>
  <c r="K9" i="1" s="1"/>
  <c r="C8" i="1"/>
  <c r="B8" i="1"/>
  <c r="Q8" i="1" s="1"/>
  <c r="F7" i="1"/>
  <c r="C7" i="1"/>
  <c r="B7" i="1"/>
  <c r="K7" i="1" s="1"/>
  <c r="C28" i="1" l="1"/>
  <c r="L7" i="3"/>
  <c r="L5" i="3"/>
  <c r="L4" i="3"/>
  <c r="L6" i="3"/>
  <c r="O7" i="2"/>
  <c r="L7" i="2"/>
  <c r="O8" i="2"/>
  <c r="O6" i="2"/>
  <c r="O4" i="2"/>
  <c r="L6" i="2"/>
  <c r="N28" i="1"/>
  <c r="N12" i="1"/>
  <c r="N20" i="1"/>
  <c r="N7" i="1"/>
  <c r="F8" i="1"/>
  <c r="N9" i="1"/>
  <c r="F10" i="1"/>
  <c r="N11" i="1"/>
  <c r="F12" i="1"/>
  <c r="N13" i="1"/>
  <c r="F14" i="1"/>
  <c r="F16" i="1"/>
  <c r="N17" i="1"/>
  <c r="F18" i="1"/>
  <c r="N19" i="1"/>
  <c r="F20" i="1"/>
  <c r="N21" i="1"/>
  <c r="F22" i="1"/>
  <c r="F24" i="1"/>
  <c r="N25" i="1"/>
  <c r="F26" i="1"/>
  <c r="N8" i="1"/>
  <c r="N10" i="1"/>
  <c r="N16" i="1"/>
  <c r="N18" i="1"/>
  <c r="B28" i="1"/>
  <c r="Q7" i="1"/>
  <c r="K8" i="1"/>
  <c r="Q9" i="1"/>
  <c r="K10" i="1"/>
  <c r="Q11" i="1"/>
  <c r="K12" i="1"/>
  <c r="K14" i="1"/>
  <c r="K16" i="1"/>
  <c r="K18" i="1"/>
  <c r="K20" i="1"/>
  <c r="K22" i="1"/>
  <c r="K24" i="1"/>
  <c r="K26" i="1"/>
  <c r="I4" i="2"/>
  <c r="I8" i="2"/>
  <c r="I4" i="3"/>
  <c r="I5" i="3"/>
  <c r="I6" i="3"/>
  <c r="I7" i="3"/>
  <c r="N14" i="1"/>
  <c r="N22" i="1"/>
  <c r="N24" i="1"/>
  <c r="N26" i="1"/>
  <c r="K28" i="1" l="1"/>
  <c r="F28" i="1"/>
  <c r="Q28" i="1"/>
</calcChain>
</file>

<file path=xl/sharedStrings.xml><?xml version="1.0" encoding="utf-8"?>
<sst xmlns="http://schemas.openxmlformats.org/spreadsheetml/2006/main" count="113" uniqueCount="54">
  <si>
    <t>Naziv županije</t>
  </si>
  <si>
    <t xml:space="preserve">Broj zaposl. kod sve tri skupine </t>
  </si>
  <si>
    <t>Ukupno svih kod sve tri skupine (poduzetnika, prorač i neprofitnih)</t>
  </si>
  <si>
    <t>Broj poduz.</t>
  </si>
  <si>
    <t>Broj zaposlenih kod poduzetnika</t>
  </si>
  <si>
    <t>Udio zaposl. kod poduz.</t>
  </si>
  <si>
    <t>Broj prorač. i prorač. korisnika</t>
  </si>
  <si>
    <t>Broj zaposl. kod prorač. koris.</t>
  </si>
  <si>
    <t>Udio zaposlenih kod prorač. i prorač. korisnika</t>
  </si>
  <si>
    <t>Broj neprof. organ.</t>
  </si>
  <si>
    <t>Br. zaposl. kod neprof. org.</t>
  </si>
  <si>
    <t>Udio zaposlenih kod neprof. org.</t>
  </si>
  <si>
    <t>Ukupno</t>
  </si>
  <si>
    <t xml:space="preserve">Udio broj zap.kod pod. u uk. zaposleni </t>
  </si>
  <si>
    <t>Veliki</t>
  </si>
  <si>
    <t>Srednji</t>
  </si>
  <si>
    <t>Mali</t>
  </si>
  <si>
    <t>Mikro</t>
  </si>
  <si>
    <t>Bjelovarsko-bilogorska</t>
  </si>
  <si>
    <t>Brodsko-posavska</t>
  </si>
  <si>
    <t>Dubrovačko-neretvanska</t>
  </si>
  <si>
    <t>Grad Zagreb</t>
  </si>
  <si>
    <t>Istarska</t>
  </si>
  <si>
    <t>Karlovačka</t>
  </si>
  <si>
    <t>Koprivničko-križevačka</t>
  </si>
  <si>
    <t>Krapinsko-zagorska</t>
  </si>
  <si>
    <t>Ličko-senjska</t>
  </si>
  <si>
    <t>-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</si>
  <si>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</si>
  <si>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</si>
  <si>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</si>
  <si>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</si>
  <si>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</si>
  <si>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</si>
  <si>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</si>
  <si>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</si>
  <si>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</si>
  <si>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</si>
  <si>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</si>
  <si>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</si>
  <si>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>Ukupno RH</t>
  </si>
  <si>
    <t>Broj poduzetnika</t>
  </si>
  <si>
    <t>Broj zaposl. kod poduzetnika</t>
  </si>
  <si>
    <t>Broj proračuna i proračunskih korisnika</t>
  </si>
  <si>
    <t>Broj zaposlenih kod proračuna i prorač. koris.</t>
  </si>
  <si>
    <t>Broj neprofitnih organizacija</t>
  </si>
  <si>
    <t>Broj zaposlenih kod neprofitnih organizacija</t>
  </si>
  <si>
    <t>Udio zaposlenih kod neprofitnih organizacija</t>
  </si>
  <si>
    <t>Grafikon 1. Top 5 županija s najvećim udjelom zaposlenih kod poduzetnika u 2018. godini</t>
  </si>
  <si>
    <t>Izvor: Fina – Godišnji financijski izvještaji poduzetnika, proračuna i proračunskih korisnika, neprofitnih organizacija za 2018. g.</t>
  </si>
  <si>
    <t>Izvor: Fina – Godišnji financijski izvještaji poduzetnika, proračuna i proračunskih korisnika, neprofitnih organizacija za 2018.</t>
  </si>
  <si>
    <t>Grafikon 2. Top 5 županija s najviše zaposlenih kod prorač. i prorač. korisnika u 2018. godini</t>
  </si>
  <si>
    <t>Tablica 1. Broj poduzetnika, proračuna i proračunskih korisnika, neprofitnih organizacija te broj zaposlenih u svakoj od tri navedene skupine u 2018. godini</t>
  </si>
  <si>
    <t>Grafikon 3. Top 5 županija s najviše zaposlenih kod neprofitnih organizacija u 2018.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</si>
</sst>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b/>
      <sz val="9.5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244062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rgb="FF17365D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8"/>
      <color theme="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.5"/>
      <color theme="3" tint="-0.249977111117893"/>
      <name val="Arial"/>
      <family val="2"/>
      <charset val="238"/>
    </font>
    <font>
      <b/>
      <sz val="9.5"/>
      <color rgb="FFFF000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12"/>
      <name val="Calibri"/>
      <family val="2"/>
    </font>
    <font>
      <sz val="10"/>
      <name val="MS Sans Serif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</font>
    <font>
      <b/>
      <sz val="9"/>
      <color rgb="FF003366"/>
      <name val="Arial"/>
      <family val="2"/>
      <charset val="238"/>
    </font>
    <font>
      <sz val="8"/>
      <color theme="4" tint="-0.499984740745262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theme="4" tint="-0.499984740745262"/>
        <bgColor indexed="0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double">
        <color rgb="FFBFBFBF"/>
      </right>
      <top/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/>
      <right style="double">
        <color rgb="FFBFBFBF"/>
      </right>
      <top style="thin">
        <color theme="0" tint="-0.24994659260841701"/>
      </top>
      <bottom style="medium">
        <color rgb="FFA6A6A6"/>
      </bottom>
      <diagonal/>
    </border>
    <border>
      <left/>
      <right style="medium">
        <color rgb="FFA6A6A6"/>
      </right>
      <top style="thin">
        <color theme="0" tint="-0.24994659260841701"/>
      </top>
      <bottom style="medium">
        <color rgb="FFA6A6A6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double">
        <color rgb="FFBFBFBF"/>
      </right>
      <top/>
      <bottom style="thin">
        <color theme="0" tint="-0.24994659260841701"/>
      </bottom>
      <diagonal/>
    </border>
    <border>
      <left/>
      <right style="medium">
        <color rgb="FFA6A6A6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0">
    <xf numFmtId="0" fontId="0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21" fillId="16" borderId="0" applyNumberFormat="0" applyBorder="0" applyAlignment="0" applyProtection="0"/>
    <xf numFmtId="0" fontId="22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13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9" fontId="25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5" borderId="1" xfId="0" applyFont="1" applyFill="1" applyBorder="1" applyAlignment="1">
      <alignment vertical="center"/>
    </xf>
    <xf numFmtId="3" fontId="8" fillId="6" borderId="1" xfId="1" applyNumberFormat="1" applyFont="1" applyFill="1" applyBorder="1" applyAlignment="1"/>
    <xf numFmtId="3" fontId="9" fillId="0" borderId="7" xfId="0" applyNumberFormat="1" applyFont="1" applyBorder="1" applyAlignment="1">
      <alignment horizontal="right" vertical="center" wrapText="1"/>
    </xf>
    <xf numFmtId="3" fontId="10" fillId="7" borderId="8" xfId="0" applyNumberFormat="1" applyFont="1" applyFill="1" applyBorder="1" applyAlignment="1">
      <alignment horizontal="right" vertical="center" wrapText="1"/>
    </xf>
    <xf numFmtId="164" fontId="10" fillId="8" borderId="9" xfId="0" applyNumberFormat="1" applyFont="1" applyFill="1" applyBorder="1" applyAlignment="1">
      <alignment horizontal="right" vertical="center" wrapText="1"/>
    </xf>
    <xf numFmtId="0" fontId="10" fillId="7" borderId="10" xfId="0" applyFont="1" applyFill="1" applyBorder="1" applyAlignment="1">
      <alignment horizontal="right" vertical="center" wrapText="1"/>
    </xf>
    <xf numFmtId="3" fontId="10" fillId="7" borderId="10" xfId="0" applyNumberFormat="1" applyFont="1" applyFill="1" applyBorder="1" applyAlignment="1">
      <alignment horizontal="right" vertical="center" wrapText="1"/>
    </xf>
    <xf numFmtId="165" fontId="8" fillId="9" borderId="1" xfId="0" applyNumberFormat="1" applyFont="1" applyFill="1" applyBorder="1"/>
    <xf numFmtId="3" fontId="9" fillId="10" borderId="1" xfId="2" applyNumberFormat="1" applyFont="1" applyFill="1" applyBorder="1" applyAlignment="1">
      <alignment horizontal="right" vertical="center"/>
    </xf>
    <xf numFmtId="0" fontId="12" fillId="0" borderId="12" xfId="0" applyFont="1" applyBorder="1"/>
    <xf numFmtId="0" fontId="7" fillId="12" borderId="1" xfId="0" applyFont="1" applyFill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 wrapText="1"/>
    </xf>
    <xf numFmtId="165" fontId="8" fillId="13" borderId="1" xfId="0" applyNumberFormat="1" applyFont="1" applyFill="1" applyBorder="1"/>
    <xf numFmtId="0" fontId="12" fillId="13" borderId="0" xfId="0" applyFont="1" applyFill="1"/>
    <xf numFmtId="3" fontId="9" fillId="10" borderId="1" xfId="4" applyNumberFormat="1" applyFont="1" applyFill="1" applyBorder="1" applyAlignment="1">
      <alignment vertical="center"/>
    </xf>
    <xf numFmtId="3" fontId="9" fillId="10" borderId="1" xfId="3" applyNumberFormat="1" applyFont="1" applyFill="1" applyBorder="1" applyAlignment="1">
      <alignment horizontal="right" vertical="center"/>
    </xf>
    <xf numFmtId="0" fontId="2" fillId="14" borderId="14" xfId="1" applyFont="1" applyFill="1" applyBorder="1" applyAlignment="1">
      <alignment vertical="center"/>
    </xf>
    <xf numFmtId="3" fontId="2" fillId="14" borderId="14" xfId="1" applyNumberFormat="1" applyFont="1" applyFill="1" applyBorder="1" applyAlignment="1"/>
    <xf numFmtId="165" fontId="2" fillId="14" borderId="15" xfId="0" applyNumberFormat="1" applyFont="1" applyFill="1" applyBorder="1"/>
    <xf numFmtId="3" fontId="2" fillId="14" borderId="1" xfId="1" applyNumberFormat="1" applyFont="1" applyFill="1" applyBorder="1" applyAlignment="1">
      <alignment vertical="center"/>
    </xf>
    <xf numFmtId="165" fontId="2" fillId="14" borderId="1" xfId="0" applyNumberFormat="1" applyFont="1" applyFill="1" applyBorder="1"/>
    <xf numFmtId="0" fontId="15" fillId="0" borderId="0" xfId="0" applyFont="1" applyAlignment="1">
      <alignment vertical="center"/>
    </xf>
    <xf numFmtId="0" fontId="16" fillId="0" borderId="0" xfId="1" applyFont="1" applyFill="1" applyBorder="1" applyAlignment="1"/>
    <xf numFmtId="0" fontId="16" fillId="0" borderId="16" xfId="1" applyFont="1" applyFill="1" applyBorder="1" applyAlignment="1"/>
    <xf numFmtId="0" fontId="5" fillId="2" borderId="17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8" fillId="0" borderId="0" xfId="1" applyFont="1" applyFill="1" applyBorder="1" applyAlignment="1"/>
    <xf numFmtId="0" fontId="1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/>
    <xf numFmtId="0" fontId="7" fillId="5" borderId="18" xfId="0" applyFont="1" applyFill="1" applyBorder="1" applyAlignment="1">
      <alignment vertical="center"/>
    </xf>
    <xf numFmtId="3" fontId="8" fillId="6" borderId="18" xfId="1" applyNumberFormat="1" applyFont="1" applyFill="1" applyBorder="1" applyAlignment="1"/>
    <xf numFmtId="3" fontId="9" fillId="0" borderId="18" xfId="0" applyNumberFormat="1" applyFont="1" applyBorder="1" applyAlignment="1">
      <alignment horizontal="right" vertical="center" wrapText="1"/>
    </xf>
    <xf numFmtId="3" fontId="10" fillId="7" borderId="5" xfId="0" applyNumberFormat="1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right" vertical="center" wrapText="1"/>
    </xf>
    <xf numFmtId="3" fontId="9" fillId="10" borderId="3" xfId="2" applyNumberFormat="1" applyFont="1" applyFill="1" applyBorder="1" applyAlignment="1">
      <alignment horizontal="right" vertical="center"/>
    </xf>
    <xf numFmtId="0" fontId="7" fillId="12" borderId="18" xfId="0" applyFont="1" applyFill="1" applyBorder="1" applyAlignment="1">
      <alignment vertical="center"/>
    </xf>
    <xf numFmtId="3" fontId="8" fillId="0" borderId="18" xfId="0" applyNumberFormat="1" applyFont="1" applyBorder="1" applyAlignment="1">
      <alignment horizontal="right" vertical="center"/>
    </xf>
    <xf numFmtId="3" fontId="9" fillId="10" borderId="3" xfId="4" applyNumberFormat="1" applyFont="1" applyFill="1" applyBorder="1" applyAlignment="1">
      <alignment vertical="center"/>
    </xf>
    <xf numFmtId="165" fontId="8" fillId="13" borderId="18" xfId="0" applyNumberFormat="1" applyFont="1" applyFill="1" applyBorder="1"/>
    <xf numFmtId="3" fontId="9" fillId="10" borderId="5" xfId="3" applyNumberFormat="1" applyFont="1" applyFill="1" applyBorder="1" applyAlignment="1">
      <alignment horizontal="right" vertical="center"/>
    </xf>
    <xf numFmtId="3" fontId="9" fillId="11" borderId="1" xfId="2" applyNumberFormat="1" applyFont="1" applyFill="1" applyBorder="1" applyAlignment="1">
      <alignment horizontal="right" vertical="center"/>
    </xf>
    <xf numFmtId="3" fontId="9" fillId="11" borderId="3" xfId="2" applyNumberFormat="1" applyFont="1" applyFill="1" applyBorder="1" applyAlignment="1">
      <alignment horizontal="right" vertical="center"/>
    </xf>
    <xf numFmtId="0" fontId="14" fillId="0" borderId="0" xfId="0" applyFont="1"/>
    <xf numFmtId="3" fontId="9" fillId="10" borderId="11" xfId="3" applyNumberFormat="1" applyFont="1" applyFill="1" applyBorder="1" applyAlignment="1">
      <alignment horizontal="right" vertical="center"/>
    </xf>
    <xf numFmtId="0" fontId="7" fillId="13" borderId="18" xfId="0" applyFont="1" applyFill="1" applyBorder="1" applyAlignment="1">
      <alignment vertical="center"/>
    </xf>
    <xf numFmtId="3" fontId="8" fillId="13" borderId="18" xfId="1" applyNumberFormat="1" applyFont="1" applyFill="1" applyBorder="1" applyAlignment="1"/>
    <xf numFmtId="3" fontId="9" fillId="11" borderId="5" xfId="3" applyNumberFormat="1" applyFont="1" applyFill="1" applyBorder="1" applyAlignment="1">
      <alignment horizontal="right" vertical="center"/>
    </xf>
    <xf numFmtId="3" fontId="9" fillId="11" borderId="1" xfId="3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17" borderId="2" xfId="1" applyFont="1" applyFill="1" applyBorder="1" applyAlignment="1">
      <alignment horizontal="center" vertical="center" wrapText="1"/>
    </xf>
    <xf numFmtId="3" fontId="9" fillId="11" borderId="11" xfId="3" applyNumberFormat="1" applyFont="1" applyFill="1" applyBorder="1" applyAlignment="1">
      <alignment horizontal="right" vertical="center"/>
    </xf>
    <xf numFmtId="3" fontId="2" fillId="14" borderId="1" xfId="1" applyNumberFormat="1" applyFont="1" applyFill="1" applyBorder="1" applyAlignment="1"/>
    <xf numFmtId="3" fontId="11" fillId="14" borderId="13" xfId="0" applyNumberFormat="1" applyFont="1" applyFill="1" applyBorder="1" applyAlignment="1">
      <alignment horizontal="right" vertical="center" wrapText="1"/>
    </xf>
    <xf numFmtId="3" fontId="26" fillId="14" borderId="8" xfId="0" applyNumberFormat="1" applyFont="1" applyFill="1" applyBorder="1" applyAlignment="1">
      <alignment horizontal="right" vertical="center" wrapText="1"/>
    </xf>
    <xf numFmtId="164" fontId="26" fillId="14" borderId="9" xfId="0" applyNumberFormat="1" applyFont="1" applyFill="1" applyBorder="1" applyAlignment="1">
      <alignment horizontal="right" vertical="center" wrapText="1"/>
    </xf>
    <xf numFmtId="3" fontId="14" fillId="14" borderId="10" xfId="0" applyNumberFormat="1" applyFont="1" applyFill="1" applyBorder="1" applyAlignment="1">
      <alignment horizontal="right" vertical="center" wrapText="1"/>
    </xf>
    <xf numFmtId="3" fontId="10" fillId="7" borderId="20" xfId="0" applyNumberFormat="1" applyFont="1" applyFill="1" applyBorder="1" applyAlignment="1">
      <alignment horizontal="right" vertical="center" wrapText="1"/>
    </xf>
    <xf numFmtId="0" fontId="10" fillId="7" borderId="21" xfId="0" applyFont="1" applyFill="1" applyBorder="1" applyAlignment="1">
      <alignment horizontal="right" vertical="center" wrapText="1"/>
    </xf>
    <xf numFmtId="165" fontId="8" fillId="9" borderId="19" xfId="0" applyNumberFormat="1" applyFont="1" applyFill="1" applyBorder="1"/>
    <xf numFmtId="3" fontId="9" fillId="10" borderId="19" xfId="4" applyNumberFormat="1" applyFont="1" applyFill="1" applyBorder="1" applyAlignment="1">
      <alignment vertical="center"/>
    </xf>
    <xf numFmtId="165" fontId="8" fillId="13" borderId="19" xfId="0" applyNumberFormat="1" applyFont="1" applyFill="1" applyBorder="1"/>
    <xf numFmtId="165" fontId="8" fillId="9" borderId="23" xfId="0" applyNumberFormat="1" applyFont="1" applyFill="1" applyBorder="1"/>
    <xf numFmtId="165" fontId="8" fillId="9" borderId="24" xfId="0" applyNumberFormat="1" applyFont="1" applyFill="1" applyBorder="1"/>
    <xf numFmtId="3" fontId="10" fillId="7" borderId="26" xfId="0" applyNumberFormat="1" applyFont="1" applyFill="1" applyBorder="1" applyAlignment="1">
      <alignment horizontal="right" vertical="center" wrapText="1"/>
    </xf>
    <xf numFmtId="0" fontId="10" fillId="7" borderId="27" xfId="0" applyFont="1" applyFill="1" applyBorder="1" applyAlignment="1">
      <alignment horizontal="right" vertical="center" wrapText="1"/>
    </xf>
    <xf numFmtId="165" fontId="8" fillId="9" borderId="25" xfId="0" applyNumberFormat="1" applyFont="1" applyFill="1" applyBorder="1"/>
    <xf numFmtId="165" fontId="8" fillId="13" borderId="25" xfId="0" applyNumberFormat="1" applyFont="1" applyFill="1" applyBorder="1"/>
    <xf numFmtId="165" fontId="8" fillId="9" borderId="28" xfId="0" applyNumberFormat="1" applyFont="1" applyFill="1" applyBorder="1"/>
    <xf numFmtId="3" fontId="9" fillId="0" borderId="29" xfId="0" applyNumberFormat="1" applyFont="1" applyBorder="1" applyAlignment="1">
      <alignment horizontal="right" vertical="center" wrapText="1"/>
    </xf>
    <xf numFmtId="3" fontId="9" fillId="11" borderId="25" xfId="2" applyNumberFormat="1" applyFont="1" applyFill="1" applyBorder="1" applyAlignment="1">
      <alignment horizontal="right" vertical="center"/>
    </xf>
    <xf numFmtId="3" fontId="9" fillId="11" borderId="22" xfId="3" applyNumberFormat="1" applyFont="1" applyFill="1" applyBorder="1" applyAlignment="1">
      <alignment horizontal="right" vertical="center"/>
    </xf>
    <xf numFmtId="3" fontId="9" fillId="11" borderId="25" xfId="3" applyNumberFormat="1" applyFont="1" applyFill="1" applyBorder="1" applyAlignment="1">
      <alignment horizontal="right" vertical="center"/>
    </xf>
    <xf numFmtId="0" fontId="27" fillId="15" borderId="2" xfId="0" applyFont="1" applyFill="1" applyBorder="1" applyAlignment="1">
      <alignment horizontal="center" vertical="center" wrapText="1"/>
    </xf>
    <xf numFmtId="3" fontId="8" fillId="0" borderId="18" xfId="1" applyNumberFormat="1" applyFont="1" applyFill="1" applyBorder="1" applyAlignment="1"/>
    <xf numFmtId="0" fontId="7" fillId="0" borderId="18" xfId="0" applyFont="1" applyFill="1" applyBorder="1" applyAlignment="1">
      <alignment vertical="center"/>
    </xf>
    <xf numFmtId="165" fontId="8" fillId="0" borderId="18" xfId="0" applyNumberFormat="1" applyFont="1" applyFill="1" applyBorder="1"/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17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17" borderId="2" xfId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30">
    <cellStyle name="40% - Naglasak1" xfId="5"/>
    <cellStyle name="Hyperlink 2" xfId="6"/>
    <cellStyle name="Normal 10" xfId="7"/>
    <cellStyle name="Normal 11" xfId="8"/>
    <cellStyle name="Normal 12" xfId="9"/>
    <cellStyle name="Normal 13" xfId="10"/>
    <cellStyle name="Normal 14" xfId="11"/>
    <cellStyle name="Normal 15" xfId="12"/>
    <cellStyle name="Normal 16" xfId="13"/>
    <cellStyle name="Normal 17" xfId="14"/>
    <cellStyle name="Normal 18" xfId="15"/>
    <cellStyle name="Normal 19" xfId="16"/>
    <cellStyle name="Normal 2" xfId="17"/>
    <cellStyle name="Normal 2 2" xfId="18"/>
    <cellStyle name="Normal 3" xfId="19"/>
    <cellStyle name="Normal 3 2" xfId="20"/>
    <cellStyle name="Normal 4" xfId="21"/>
    <cellStyle name="Normal 5" xfId="22"/>
    <cellStyle name="Normal 5 2" xfId="23"/>
    <cellStyle name="Normal 6" xfId="24"/>
    <cellStyle name="Normal 7" xfId="25"/>
    <cellStyle name="Normal 8" xfId="26"/>
    <cellStyle name="Normal 9" xfId="27"/>
    <cellStyle name="Normalno" xfId="0" builtinId="0"/>
    <cellStyle name="Normalno 2" xfId="4"/>
    <cellStyle name="Normalno 3" xfId="28"/>
    <cellStyle name="Normalno_List1" xfId="1"/>
    <cellStyle name="Obično_List1" xfId="3"/>
    <cellStyle name="Obično_Proracunski" xfId="2"/>
    <cellStyle name="Percent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433983795503826E-2"/>
          <c:y val="7.3345228055863493E-2"/>
          <c:w val="0.56718788276465437"/>
          <c:h val="0.69241020708205958"/>
        </c:manualLayout>
      </c:layout>
      <c:pie3DChart>
        <c:varyColors val="1"/>
        <c:ser>
          <c:idx val="0"/>
          <c:order val="0"/>
          <c:tx>
            <c:strRef>
              <c:f>'Grafikon 1'!$I$3</c:f>
              <c:strCache>
                <c:ptCount val="1"/>
                <c:pt idx="0">
                  <c:v>Udio zaposl. kod poduz.</c:v>
                </c:pt>
              </c:strCache>
            </c:strRef>
          </c:tx>
          <c:explosion val="26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7.4217747265319267E-2"/>
                  <c:y val="6.5150009026003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949760828982165"/>
                  <c:y val="-9.1971823102942954E-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442537579457712E-2"/>
                  <c:y val="-0.19329679312793985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22309711286"/>
                  <c:y val="-8.7384568419445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9187992125984258E-2"/>
                  <c:y val="6.4656084808462411E-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1'!$A$4:$A$8</c:f>
              <c:strCache>
                <c:ptCount val="5"/>
                <c:pt idx="0">
                  <c:v>Međimurska</c:v>
                </c:pt>
                <c:pt idx="1">
                  <c:v>Zagrebačka</c:v>
                </c:pt>
                <c:pt idx="2">
                  <c:v>Varaždinska</c:v>
                </c:pt>
                <c:pt idx="3">
                  <c:v>Istarska</c:v>
                </c:pt>
                <c:pt idx="4">
                  <c:v>Krapinsko-zagorska</c:v>
                </c:pt>
              </c:strCache>
            </c:strRef>
          </c:cat>
          <c:val>
            <c:numRef>
              <c:f>'Grafikon 1'!$I$4:$I$8</c:f>
              <c:numCache>
                <c:formatCode>0.0%</c:formatCode>
                <c:ptCount val="5"/>
                <c:pt idx="0">
                  <c:v>0.85168313317162636</c:v>
                </c:pt>
                <c:pt idx="1">
                  <c:v>0.84572793704328275</c:v>
                </c:pt>
                <c:pt idx="2">
                  <c:v>0.8244978216447546</c:v>
                </c:pt>
                <c:pt idx="3">
                  <c:v>0.81756736277392172</c:v>
                </c:pt>
                <c:pt idx="4">
                  <c:v>0.77762175744586504</c:v>
                </c:pt>
              </c:numCache>
            </c:numRef>
          </c:val>
        </c:ser>
        <c:ser>
          <c:idx val="1"/>
          <c:order val="1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201481227889992"/>
          <c:y val="0.26419107870698894"/>
          <c:w val="0.24564258815474152"/>
          <c:h val="0.38756743511798114"/>
        </c:manualLayout>
      </c:layout>
      <c:overlay val="0"/>
      <c:txPr>
        <a:bodyPr/>
        <a:lstStyle/>
        <a:p>
          <a:pPr>
            <a:defRPr sz="8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50000"/>
                  </a:schemeClr>
                </a:solidFill>
              </a:defRPr>
            </a:pPr>
            <a:r>
              <a:rPr lang="hr-HR" sz="900">
                <a:solidFill>
                  <a:schemeClr val="tx2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Top 5 županija s najviše</a:t>
            </a:r>
            <a:r>
              <a:rPr lang="hr-HR" sz="900" baseline="0">
                <a:solidFill>
                  <a:schemeClr val="tx2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 zaposlenih kod proračuna i prorač. korisnika</a:t>
            </a:r>
            <a:endParaRPr lang="en-US" sz="9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878405485215553E-2"/>
          <c:y val="9.5503118254641389E-2"/>
          <c:w val="0.56718788276465437"/>
          <c:h val="0.69241020708205958"/>
        </c:manualLayout>
      </c:layout>
      <c:pie3DChart>
        <c:varyColors val="1"/>
        <c:ser>
          <c:idx val="0"/>
          <c:order val="0"/>
          <c:tx>
            <c:strRef>
              <c:f>'Grafikon 2. proračuni'!$L$3</c:f>
              <c:strCache>
                <c:ptCount val="1"/>
                <c:pt idx="0">
                  <c:v>Udio zaposlenih kod prorač. i prorač. korisnika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explosion val="2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explosion val="18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explosion val="19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0.11083880139982502"/>
                  <c:y val="4.185632269147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001924759405076"/>
                  <c:y val="-0.1344204625471050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35599300087489E-2"/>
                  <c:y val="-0.17958115597897067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33245844269"/>
                  <c:y val="-7.3668855900780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8076990376202943E-2"/>
                  <c:y val="6.9227988981350949E-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2. proračuni'!$A$4:$A$8</c:f>
              <c:strCache>
                <c:ptCount val="5"/>
                <c:pt idx="0">
                  <c:v>Ličko-senjska</c:v>
                </c:pt>
                <c:pt idx="1">
                  <c:v>Grad Zagreb</c:v>
                </c:pt>
                <c:pt idx="2">
                  <c:v>Šibensko-kninska</c:v>
                </c:pt>
                <c:pt idx="3">
                  <c:v>Požeško-slavonska</c:v>
                </c:pt>
                <c:pt idx="4">
                  <c:v>Sisačko-moslavačka</c:v>
                </c:pt>
              </c:strCache>
            </c:strRef>
          </c:cat>
          <c:val>
            <c:numRef>
              <c:f>'Grafikon 2. proračuni'!$L$4:$L$8</c:f>
              <c:numCache>
                <c:formatCode>0.0%</c:formatCode>
                <c:ptCount val="5"/>
                <c:pt idx="0">
                  <c:v>0.45094722598105547</c:v>
                </c:pt>
                <c:pt idx="1">
                  <c:v>0.34917199816505406</c:v>
                </c:pt>
                <c:pt idx="2">
                  <c:v>0.33676637264081211</c:v>
                </c:pt>
                <c:pt idx="3">
                  <c:v>0.3166952246144677</c:v>
                </c:pt>
                <c:pt idx="4">
                  <c:v>0.31446376595268305</c:v>
                </c:pt>
              </c:numCache>
            </c:numRef>
          </c:val>
        </c:ser>
        <c:ser>
          <c:idx val="1"/>
          <c:order val="1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9"/>
          <c:order val="19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0"/>
          <c:order val="20"/>
          <c:tx>
            <c:strRef>
              <c:f>'Grafikon 2. proračuni'!#REF!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'Grafikon 2. proračuni'!#REF!</c:f>
            </c:multiLvlStrRef>
          </c:cat>
          <c:val>
            <c:numRef>
              <c:f>'Grafikon 2. proračuni'!#REF!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258217466801731"/>
          <c:y val="0.25676857813060233"/>
          <c:w val="0.258270559301228"/>
          <c:h val="0.3021872640974993"/>
        </c:manualLayout>
      </c:layout>
      <c:overlay val="0"/>
      <c:txPr>
        <a:bodyPr/>
        <a:lstStyle/>
        <a:p>
          <a:pPr rtl="0">
            <a:defRPr sz="8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50000"/>
                  </a:schemeClr>
                </a:solidFill>
              </a:defRPr>
            </a:pPr>
            <a:r>
              <a:rPr lang="hr-HR" sz="900">
                <a:solidFill>
                  <a:schemeClr val="tx2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Top 5 županija s najviše</a:t>
            </a:r>
            <a:r>
              <a:rPr lang="hr-HR" sz="900" baseline="0">
                <a:solidFill>
                  <a:schemeClr val="tx2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 zaposlenih kod neprofitnih organizacija</a:t>
            </a:r>
            <a:endParaRPr lang="en-US" sz="9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2292120082890862"/>
          <c:y val="2.3444165780895625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1723534558186E-2"/>
          <c:y val="0.10007502242752991"/>
          <c:w val="0.56718788276465437"/>
          <c:h val="0.69241020708205958"/>
        </c:manualLayout>
      </c:layout>
      <c:pie3DChart>
        <c:varyColors val="1"/>
        <c:ser>
          <c:idx val="0"/>
          <c:order val="0"/>
          <c:tx>
            <c:strRef>
              <c:f>'Grafikon 3. neprofitni'!$O$3</c:f>
              <c:strCache>
                <c:ptCount val="1"/>
                <c:pt idx="0">
                  <c:v>Udio zaposlenih kod neprofitnih organizacija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9.4172244094488142E-2"/>
                  <c:y val="6.0144299375485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001924759405076"/>
                  <c:y val="-0.1069890375097738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4115266841644846E-2"/>
                  <c:y val="-0.19329686849763628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22309711286"/>
                  <c:y val="-8.7384568419445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9187992125984258E-2"/>
                  <c:y val="6.4656084808462411E-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3. neprofitni'!$A$4:$A$8</c:f>
              <c:strCache>
                <c:ptCount val="5"/>
                <c:pt idx="0">
                  <c:v>Sisačko-moslavačka</c:v>
                </c:pt>
                <c:pt idx="1">
                  <c:v>Dubrovačko-neretvanska</c:v>
                </c:pt>
                <c:pt idx="2">
                  <c:v>Šibensko-kninska</c:v>
                </c:pt>
                <c:pt idx="3">
                  <c:v>Brodsko-posavska</c:v>
                </c:pt>
                <c:pt idx="4">
                  <c:v>Požeško-slavonska</c:v>
                </c:pt>
              </c:strCache>
            </c:strRef>
          </c:cat>
          <c:val>
            <c:numRef>
              <c:f>'Grafikon 3. neprofitni'!$O$4:$O$8</c:f>
              <c:numCache>
                <c:formatCode>0.0%</c:formatCode>
                <c:ptCount val="5"/>
                <c:pt idx="0">
                  <c:v>3.0524666019852226E-2</c:v>
                </c:pt>
                <c:pt idx="1">
                  <c:v>3.0014908066920656E-2</c:v>
                </c:pt>
                <c:pt idx="2">
                  <c:v>2.991179224363081E-2</c:v>
                </c:pt>
                <c:pt idx="3">
                  <c:v>2.5194937502448965E-2</c:v>
                </c:pt>
                <c:pt idx="4">
                  <c:v>2.4808165089771288E-2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681474190726155"/>
          <c:y val="0.25567060114419998"/>
          <c:w val="0.27985192475940507"/>
          <c:h val="0.33936308694969752"/>
        </c:manualLayout>
      </c:layout>
      <c:overlay val="0"/>
      <c:txPr>
        <a:bodyPr/>
        <a:lstStyle/>
        <a:p>
          <a:pPr rtl="0">
            <a:defRPr sz="8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60614</xdr:rowOff>
    </xdr:from>
    <xdr:to>
      <xdr:col>0</xdr:col>
      <xdr:colOff>1447532</xdr:colOff>
      <xdr:row>1</xdr:row>
      <xdr:rowOff>144458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60614"/>
          <a:ext cx="130465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36367</xdr:colOff>
      <xdr:row>12</xdr:row>
      <xdr:rowOff>73600</xdr:rowOff>
    </xdr:from>
    <xdr:to>
      <xdr:col>8</xdr:col>
      <xdr:colOff>374074</xdr:colOff>
      <xdr:row>27</xdr:row>
      <xdr:rowOff>12988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38100</xdr:rowOff>
    </xdr:from>
    <xdr:to>
      <xdr:col>1</xdr:col>
      <xdr:colOff>189366</xdr:colOff>
      <xdr:row>1</xdr:row>
      <xdr:rowOff>121944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38100"/>
          <a:ext cx="1303791" cy="274344"/>
        </a:xfrm>
        <a:prstGeom prst="rect">
          <a:avLst/>
        </a:prstGeom>
      </xdr:spPr>
    </xdr:pic>
    <xdr:clientData/>
  </xdr:twoCellAnchor>
  <xdr:twoCellAnchor editAs="oneCell">
    <xdr:from>
      <xdr:col>0</xdr:col>
      <xdr:colOff>311728</xdr:colOff>
      <xdr:row>23</xdr:row>
      <xdr:rowOff>34636</xdr:rowOff>
    </xdr:from>
    <xdr:to>
      <xdr:col>8</xdr:col>
      <xdr:colOff>164524</xdr:colOff>
      <xdr:row>26</xdr:row>
      <xdr:rowOff>131617</xdr:rowOff>
    </xdr:to>
    <xdr:pic>
      <xdr:nvPicPr>
        <xdr:cNvPr id="4" name="Slika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728" y="4901911"/>
          <a:ext cx="5501121" cy="611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44011</xdr:colOff>
      <xdr:row>12</xdr:row>
      <xdr:rowOff>69273</xdr:rowOff>
    </xdr:from>
    <xdr:to>
      <xdr:col>8</xdr:col>
      <xdr:colOff>86141</xdr:colOff>
      <xdr:row>25</xdr:row>
      <xdr:rowOff>164523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0</xdr:row>
      <xdr:rowOff>47625</xdr:rowOff>
    </xdr:from>
    <xdr:to>
      <xdr:col>0</xdr:col>
      <xdr:colOff>1466582</xdr:colOff>
      <xdr:row>1</xdr:row>
      <xdr:rowOff>131469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47625"/>
          <a:ext cx="1304657" cy="274344"/>
        </a:xfrm>
        <a:prstGeom prst="rect">
          <a:avLst/>
        </a:prstGeom>
      </xdr:spPr>
    </xdr:pic>
    <xdr:clientData/>
  </xdr:twoCellAnchor>
  <xdr:twoCellAnchor editAs="oneCell">
    <xdr:from>
      <xdr:col>0</xdr:col>
      <xdr:colOff>363682</xdr:colOff>
      <xdr:row>21</xdr:row>
      <xdr:rowOff>147204</xdr:rowOff>
    </xdr:from>
    <xdr:to>
      <xdr:col>7</xdr:col>
      <xdr:colOff>190500</xdr:colOff>
      <xdr:row>25</xdr:row>
      <xdr:rowOff>69273</xdr:rowOff>
    </xdr:to>
    <xdr:pic>
      <xdr:nvPicPr>
        <xdr:cNvPr id="4" name="Slika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82" y="5243079"/>
          <a:ext cx="5446568" cy="684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51955</xdr:colOff>
      <xdr:row>12</xdr:row>
      <xdr:rowOff>60615</xdr:rowOff>
    </xdr:from>
    <xdr:to>
      <xdr:col>8</xdr:col>
      <xdr:colOff>554182</xdr:colOff>
      <xdr:row>27</xdr:row>
      <xdr:rowOff>164523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57150</xdr:rowOff>
    </xdr:from>
    <xdr:to>
      <xdr:col>0</xdr:col>
      <xdr:colOff>1399907</xdr:colOff>
      <xdr:row>1</xdr:row>
      <xdr:rowOff>140994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7150"/>
          <a:ext cx="1304657" cy="274344"/>
        </a:xfrm>
        <a:prstGeom prst="rect">
          <a:avLst/>
        </a:prstGeom>
      </xdr:spPr>
    </xdr:pic>
    <xdr:clientData/>
  </xdr:twoCellAnchor>
  <xdr:twoCellAnchor editAs="oneCell">
    <xdr:from>
      <xdr:col>0</xdr:col>
      <xdr:colOff>225137</xdr:colOff>
      <xdr:row>24</xdr:row>
      <xdr:rowOff>60614</xdr:rowOff>
    </xdr:from>
    <xdr:to>
      <xdr:col>8</xdr:col>
      <xdr:colOff>121228</xdr:colOff>
      <xdr:row>27</xdr:row>
      <xdr:rowOff>121226</xdr:rowOff>
    </xdr:to>
    <xdr:pic>
      <xdr:nvPicPr>
        <xdr:cNvPr id="6" name="Slika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37" y="4840432"/>
          <a:ext cx="5550477" cy="632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F67"/>
  <sheetViews>
    <sheetView tabSelected="1" zoomScaleNormal="100" workbookViewId="0">
      <selection activeCell="A4" sqref="A4"/>
    </sheetView>
  </sheetViews>
  <sheetFormatPr defaultRowHeight="15" x14ac:dyDescent="0.25"/>
  <cols>
    <col min="1" max="1" width="22.28515625" customWidth="1"/>
    <col min="2" max="2" width="11.140625" customWidth="1"/>
    <col min="3" max="3" width="14.28515625" customWidth="1"/>
    <col min="4" max="4" width="10.42578125" customWidth="1"/>
    <col min="5" max="6" width="9.28515625" customWidth="1"/>
    <col min="7" max="7" width="8.5703125" customWidth="1"/>
    <col min="8" max="9" width="11.28515625" bestFit="1" customWidth="1"/>
    <col min="10" max="10" width="9" customWidth="1"/>
    <col min="11" max="11" width="11.5703125" customWidth="1"/>
    <col min="12" max="12" width="13.42578125" customWidth="1"/>
    <col min="13" max="13" width="11" customWidth="1"/>
    <col min="14" max="14" width="13.7109375" customWidth="1"/>
    <col min="15" max="15" width="7.85546875" customWidth="1"/>
    <col min="16" max="16" width="9.28515625" customWidth="1"/>
    <col min="17" max="17" width="12.5703125" customWidth="1"/>
    <col min="18" max="18" width="10.28515625" bestFit="1" customWidth="1"/>
    <col min="19" max="19" width="5.5703125" bestFit="1" customWidth="1"/>
    <col min="20" max="21" width="9.42578125" bestFit="1" customWidth="1"/>
    <col min="22" max="22" width="5.5703125" bestFit="1" customWidth="1"/>
    <col min="23" max="24" width="14.140625" bestFit="1" customWidth="1"/>
    <col min="25" max="25" width="5.5703125" bestFit="1" customWidth="1"/>
    <col min="26" max="27" width="14.140625" bestFit="1" customWidth="1"/>
    <col min="28" max="28" width="5.5703125" bestFit="1" customWidth="1"/>
    <col min="29" max="29" width="9.85546875" bestFit="1" customWidth="1"/>
    <col min="30" max="30" width="10.28515625" bestFit="1" customWidth="1"/>
    <col min="31" max="31" width="5.5703125" bestFit="1" customWidth="1"/>
    <col min="32" max="32" width="12.28515625" bestFit="1" customWidth="1"/>
    <col min="33" max="33" width="10.28515625" bestFit="1" customWidth="1"/>
    <col min="34" max="34" width="5.5703125" bestFit="1" customWidth="1"/>
    <col min="35" max="36" width="10.28515625" bestFit="1" customWidth="1"/>
    <col min="37" max="37" width="5.5703125" bestFit="1" customWidth="1"/>
    <col min="40" max="40" width="5.5703125" bestFit="1" customWidth="1"/>
    <col min="41" max="42" width="10.140625" bestFit="1" customWidth="1"/>
    <col min="43" max="43" width="5.5703125" bestFit="1" customWidth="1"/>
    <col min="44" max="44" width="7.7109375" bestFit="1" customWidth="1"/>
    <col min="45" max="45" width="8.28515625" bestFit="1" customWidth="1"/>
    <col min="46" max="46" width="8" bestFit="1" customWidth="1"/>
    <col min="47" max="48" width="11.28515625" bestFit="1" customWidth="1"/>
    <col min="49" max="49" width="5.5703125" bestFit="1" customWidth="1"/>
    <col min="50" max="51" width="11.28515625" bestFit="1" customWidth="1"/>
    <col min="52" max="52" width="5.5703125" bestFit="1" customWidth="1"/>
    <col min="53" max="54" width="10.28515625" bestFit="1" customWidth="1"/>
    <col min="55" max="55" width="5.5703125" bestFit="1" customWidth="1"/>
    <col min="56" max="56" width="7.7109375" bestFit="1" customWidth="1"/>
    <col min="57" max="57" width="8.5703125" bestFit="1" customWidth="1"/>
    <col min="58" max="58" width="8.85546875" bestFit="1" customWidth="1"/>
    <col min="59" max="60" width="10.28515625" bestFit="1" customWidth="1"/>
    <col min="61" max="61" width="5.5703125" bestFit="1" customWidth="1"/>
  </cols>
  <sheetData>
    <row r="3" spans="1:58" x14ac:dyDescent="0.25">
      <c r="A3" s="1" t="s">
        <v>52</v>
      </c>
      <c r="B3" s="2"/>
      <c r="C3" s="2"/>
    </row>
    <row r="4" spans="1:58" ht="8.25" customHeight="1" x14ac:dyDescent="0.25">
      <c r="A4" s="2"/>
      <c r="B4" s="2"/>
      <c r="C4" s="2"/>
    </row>
    <row r="5" spans="1:58" s="3" customFormat="1" x14ac:dyDescent="0.25">
      <c r="A5" s="89" t="s">
        <v>0</v>
      </c>
      <c r="B5" s="91" t="s">
        <v>1</v>
      </c>
      <c r="C5" s="91" t="s">
        <v>2</v>
      </c>
      <c r="D5" s="91" t="s">
        <v>3</v>
      </c>
      <c r="E5" s="93" t="s">
        <v>4</v>
      </c>
      <c r="F5" s="94"/>
      <c r="G5" s="95"/>
      <c r="H5" s="95"/>
      <c r="I5" s="95"/>
      <c r="J5" s="96"/>
      <c r="K5" s="97" t="s">
        <v>5</v>
      </c>
      <c r="L5" s="99" t="s">
        <v>6</v>
      </c>
      <c r="M5" s="99" t="s">
        <v>7</v>
      </c>
      <c r="N5" s="99" t="s">
        <v>8</v>
      </c>
      <c r="O5" s="87" t="s">
        <v>9</v>
      </c>
      <c r="P5" s="87" t="s">
        <v>10</v>
      </c>
      <c r="Q5" s="87" t="s">
        <v>11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s="3" customFormat="1" ht="45" x14ac:dyDescent="0.25">
      <c r="A6" s="90"/>
      <c r="B6" s="92"/>
      <c r="C6" s="92"/>
      <c r="D6" s="92"/>
      <c r="E6" s="59" t="s">
        <v>12</v>
      </c>
      <c r="F6" s="59" t="s">
        <v>13</v>
      </c>
      <c r="G6" s="59" t="s">
        <v>14</v>
      </c>
      <c r="H6" s="59" t="s">
        <v>15</v>
      </c>
      <c r="I6" s="59" t="s">
        <v>16</v>
      </c>
      <c r="J6" s="59" t="s">
        <v>17</v>
      </c>
      <c r="K6" s="98"/>
      <c r="L6" s="100"/>
      <c r="M6" s="101"/>
      <c r="N6" s="102"/>
      <c r="O6" s="88"/>
      <c r="P6" s="88"/>
      <c r="Q6" s="88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s="13" customFormat="1" ht="15.75" thickBot="1" x14ac:dyDescent="0.3">
      <c r="A7" s="4" t="s">
        <v>18</v>
      </c>
      <c r="B7" s="5">
        <f t="shared" ref="B7:B27" si="0">E7+M7+P7</f>
        <v>20668</v>
      </c>
      <c r="C7" s="5">
        <f t="shared" ref="C7:C28" si="1">D7+L7+O7</f>
        <v>2529</v>
      </c>
      <c r="D7" s="6">
        <v>2074</v>
      </c>
      <c r="E7" s="7">
        <v>14653</v>
      </c>
      <c r="F7" s="8">
        <f>E7/B7*100</f>
        <v>70.897038900716083</v>
      </c>
      <c r="G7" s="10">
        <v>992</v>
      </c>
      <c r="H7" s="10">
        <v>3597</v>
      </c>
      <c r="I7" s="10">
        <v>4847</v>
      </c>
      <c r="J7" s="10">
        <v>5217</v>
      </c>
      <c r="K7" s="11">
        <f t="shared" ref="K7:K28" si="2">E7/B7</f>
        <v>0.70897038900716081</v>
      </c>
      <c r="L7" s="12">
        <v>122</v>
      </c>
      <c r="M7" s="12">
        <v>5561</v>
      </c>
      <c r="N7" s="11">
        <f t="shared" ref="N7:N28" si="3">M7/B7</f>
        <v>0.26906328623959747</v>
      </c>
      <c r="O7" s="61">
        <v>333</v>
      </c>
      <c r="P7" s="61">
        <v>454</v>
      </c>
      <c r="Q7" s="11">
        <f t="shared" ref="Q7:Q28" si="4">P7/B7</f>
        <v>2.1966324753241725E-2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18" customFormat="1" ht="15.75" thickBot="1" x14ac:dyDescent="0.3">
      <c r="A8" s="14" t="s">
        <v>19</v>
      </c>
      <c r="B8" s="15">
        <f t="shared" si="0"/>
        <v>25521</v>
      </c>
      <c r="C8" s="5">
        <f t="shared" si="1"/>
        <v>2463</v>
      </c>
      <c r="D8" s="16">
        <v>2042</v>
      </c>
      <c r="E8" s="7">
        <v>18398</v>
      </c>
      <c r="F8" s="8">
        <f t="shared" ref="F8:F28" si="5">E8/B8*100</f>
        <v>72.089651659417726</v>
      </c>
      <c r="G8" s="10">
        <v>3036</v>
      </c>
      <c r="H8" s="10">
        <v>3585</v>
      </c>
      <c r="I8" s="10">
        <v>6141</v>
      </c>
      <c r="J8" s="10">
        <v>5636</v>
      </c>
      <c r="K8" s="11">
        <f t="shared" si="2"/>
        <v>0.72089651659417731</v>
      </c>
      <c r="L8" s="12">
        <v>114</v>
      </c>
      <c r="M8" s="12">
        <v>6480</v>
      </c>
      <c r="N8" s="17">
        <f t="shared" si="3"/>
        <v>0.25390854590337369</v>
      </c>
      <c r="O8" s="58">
        <v>307</v>
      </c>
      <c r="P8" s="58">
        <v>643</v>
      </c>
      <c r="Q8" s="11">
        <f t="shared" si="4"/>
        <v>2.5194937502448965E-2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s="13" customFormat="1" ht="15.75" thickBot="1" x14ac:dyDescent="0.3">
      <c r="A9" s="4" t="s">
        <v>20</v>
      </c>
      <c r="B9" s="5">
        <f t="shared" si="0"/>
        <v>30185</v>
      </c>
      <c r="C9" s="5">
        <f t="shared" si="1"/>
        <v>4880</v>
      </c>
      <c r="D9" s="16">
        <v>4213</v>
      </c>
      <c r="E9" s="7">
        <v>22175</v>
      </c>
      <c r="F9" s="8">
        <f t="shared" si="5"/>
        <v>73.463640881232394</v>
      </c>
      <c r="G9" s="10">
        <v>2936</v>
      </c>
      <c r="H9" s="10">
        <v>4358</v>
      </c>
      <c r="I9" s="10">
        <v>6597</v>
      </c>
      <c r="J9" s="10">
        <v>8284</v>
      </c>
      <c r="K9" s="11">
        <f t="shared" si="2"/>
        <v>0.73463640881232395</v>
      </c>
      <c r="L9" s="12">
        <v>158</v>
      </c>
      <c r="M9" s="12">
        <v>7104</v>
      </c>
      <c r="N9" s="11">
        <f t="shared" si="3"/>
        <v>0.23534868312075535</v>
      </c>
      <c r="O9" s="58">
        <v>509</v>
      </c>
      <c r="P9" s="58">
        <v>906</v>
      </c>
      <c r="Q9" s="11">
        <f t="shared" si="4"/>
        <v>3.0014908066920656E-2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s="18" customFormat="1" ht="15.75" thickBot="1" x14ac:dyDescent="0.3">
      <c r="A10" s="14" t="s">
        <v>21</v>
      </c>
      <c r="B10" s="15">
        <f t="shared" si="0"/>
        <v>571134</v>
      </c>
      <c r="C10" s="5">
        <f t="shared" si="1"/>
        <v>48787</v>
      </c>
      <c r="D10" s="16">
        <v>43927</v>
      </c>
      <c r="E10" s="7">
        <v>363093</v>
      </c>
      <c r="F10" s="8">
        <f t="shared" si="5"/>
        <v>63.574047421445755</v>
      </c>
      <c r="G10" s="10">
        <v>148028</v>
      </c>
      <c r="H10" s="10">
        <v>67617</v>
      </c>
      <c r="I10" s="10">
        <v>71038</v>
      </c>
      <c r="J10" s="10">
        <v>76410</v>
      </c>
      <c r="K10" s="11">
        <f t="shared" si="2"/>
        <v>0.63574047421445756</v>
      </c>
      <c r="L10" s="19">
        <v>566</v>
      </c>
      <c r="M10" s="19">
        <v>199424</v>
      </c>
      <c r="N10" s="17">
        <f t="shared" si="3"/>
        <v>0.34917199816505406</v>
      </c>
      <c r="O10" s="58">
        <v>4294</v>
      </c>
      <c r="P10" s="58">
        <v>8617</v>
      </c>
      <c r="Q10" s="11">
        <f t="shared" si="4"/>
        <v>1.5087527620488362E-2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s="13" customFormat="1" ht="15.75" thickBot="1" x14ac:dyDescent="0.3">
      <c r="A11" s="4" t="s">
        <v>22</v>
      </c>
      <c r="B11" s="5">
        <f t="shared" si="0"/>
        <v>65986</v>
      </c>
      <c r="C11" s="5">
        <f t="shared" si="1"/>
        <v>12181</v>
      </c>
      <c r="D11" s="16">
        <v>11006</v>
      </c>
      <c r="E11" s="7">
        <v>53948</v>
      </c>
      <c r="F11" s="8">
        <f t="shared" si="5"/>
        <v>81.756736277392179</v>
      </c>
      <c r="G11" s="10">
        <v>14420</v>
      </c>
      <c r="H11" s="10">
        <v>8764</v>
      </c>
      <c r="I11" s="10">
        <v>13195</v>
      </c>
      <c r="J11" s="10">
        <v>17569</v>
      </c>
      <c r="K11" s="11">
        <f t="shared" si="2"/>
        <v>0.81756736277392172</v>
      </c>
      <c r="L11" s="12">
        <v>221</v>
      </c>
      <c r="M11" s="12">
        <v>11204</v>
      </c>
      <c r="N11" s="11">
        <f t="shared" si="3"/>
        <v>0.16979359258024429</v>
      </c>
      <c r="O11" s="58">
        <v>954</v>
      </c>
      <c r="P11" s="58">
        <v>834</v>
      </c>
      <c r="Q11" s="11">
        <f t="shared" si="4"/>
        <v>1.2639044645833965E-2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s="18" customFormat="1" ht="15.75" thickBot="1" x14ac:dyDescent="0.3">
      <c r="A12" s="14" t="s">
        <v>23</v>
      </c>
      <c r="B12" s="15">
        <f t="shared" si="0"/>
        <v>23702</v>
      </c>
      <c r="C12" s="5">
        <f t="shared" si="1"/>
        <v>2844</v>
      </c>
      <c r="D12" s="16">
        <v>2269</v>
      </c>
      <c r="E12" s="7">
        <v>17602</v>
      </c>
      <c r="F12" s="8">
        <f t="shared" si="5"/>
        <v>74.263775208843128</v>
      </c>
      <c r="G12" s="10">
        <v>4065</v>
      </c>
      <c r="H12" s="10">
        <v>2443</v>
      </c>
      <c r="I12" s="10">
        <v>6236</v>
      </c>
      <c r="J12" s="10">
        <v>4858</v>
      </c>
      <c r="K12" s="11">
        <f t="shared" si="2"/>
        <v>0.7426377520884313</v>
      </c>
      <c r="L12" s="12">
        <v>128</v>
      </c>
      <c r="M12" s="12">
        <v>5721</v>
      </c>
      <c r="N12" s="17">
        <f t="shared" si="3"/>
        <v>0.24137203611509578</v>
      </c>
      <c r="O12" s="58">
        <v>447</v>
      </c>
      <c r="P12" s="58">
        <v>379</v>
      </c>
      <c r="Q12" s="11">
        <f t="shared" si="4"/>
        <v>1.5990211796472871E-2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s="13" customFormat="1" ht="15.75" thickBot="1" x14ac:dyDescent="0.3">
      <c r="A13" s="4" t="s">
        <v>24</v>
      </c>
      <c r="B13" s="5">
        <f t="shared" si="0"/>
        <v>22972</v>
      </c>
      <c r="C13" s="5">
        <f t="shared" si="1"/>
        <v>2312</v>
      </c>
      <c r="D13" s="16">
        <v>1892</v>
      </c>
      <c r="E13" s="7">
        <v>17610</v>
      </c>
      <c r="F13" s="8">
        <f t="shared" si="5"/>
        <v>76.658540832317598</v>
      </c>
      <c r="G13" s="10">
        <v>6127</v>
      </c>
      <c r="H13" s="10">
        <v>3060</v>
      </c>
      <c r="I13" s="10">
        <v>4021</v>
      </c>
      <c r="J13" s="10">
        <v>4402</v>
      </c>
      <c r="K13" s="11">
        <f t="shared" si="2"/>
        <v>0.76658540832317601</v>
      </c>
      <c r="L13" s="12">
        <v>109</v>
      </c>
      <c r="M13" s="12">
        <v>5031</v>
      </c>
      <c r="N13" s="11">
        <f t="shared" si="3"/>
        <v>0.21900574612571827</v>
      </c>
      <c r="O13" s="58">
        <v>311</v>
      </c>
      <c r="P13" s="58">
        <v>331</v>
      </c>
      <c r="Q13" s="11">
        <f t="shared" si="4"/>
        <v>1.4408845551105694E-2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s="18" customFormat="1" ht="15.75" thickBot="1" x14ac:dyDescent="0.3">
      <c r="A14" s="14" t="s">
        <v>25</v>
      </c>
      <c r="B14" s="15">
        <f t="shared" si="0"/>
        <v>27062</v>
      </c>
      <c r="C14" s="5">
        <f t="shared" si="1"/>
        <v>2756</v>
      </c>
      <c r="D14" s="16">
        <v>2267</v>
      </c>
      <c r="E14" s="7">
        <v>21044</v>
      </c>
      <c r="F14" s="8">
        <f t="shared" si="5"/>
        <v>77.7621757445865</v>
      </c>
      <c r="G14" s="10">
        <v>2979</v>
      </c>
      <c r="H14" s="10">
        <v>6433</v>
      </c>
      <c r="I14" s="10">
        <v>6449</v>
      </c>
      <c r="J14" s="10">
        <v>5183</v>
      </c>
      <c r="K14" s="11">
        <f t="shared" si="2"/>
        <v>0.77762175744586504</v>
      </c>
      <c r="L14" s="51">
        <v>137</v>
      </c>
      <c r="M14" s="51">
        <v>5721</v>
      </c>
      <c r="N14" s="17">
        <f t="shared" si="3"/>
        <v>0.21140344394353705</v>
      </c>
      <c r="O14" s="58">
        <v>352</v>
      </c>
      <c r="P14" s="58">
        <v>297</v>
      </c>
      <c r="Q14" s="11">
        <f t="shared" si="4"/>
        <v>1.0974798610597886E-2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s="13" customFormat="1" ht="15.75" thickBot="1" x14ac:dyDescent="0.3">
      <c r="A15" s="4" t="s">
        <v>26</v>
      </c>
      <c r="B15" s="5">
        <f t="shared" si="0"/>
        <v>8868</v>
      </c>
      <c r="C15" s="5">
        <f t="shared" si="1"/>
        <v>1184</v>
      </c>
      <c r="D15" s="16">
        <v>904</v>
      </c>
      <c r="E15" s="7">
        <v>4676</v>
      </c>
      <c r="F15" s="8">
        <f t="shared" si="5"/>
        <v>52.728912945421747</v>
      </c>
      <c r="G15" s="10" t="s">
        <v>27</v>
      </c>
      <c r="H15" s="10">
        <v>754</v>
      </c>
      <c r="I15" s="10">
        <v>2062</v>
      </c>
      <c r="J15" s="10">
        <v>1860</v>
      </c>
      <c r="K15" s="11">
        <f t="shared" si="2"/>
        <v>0.52728912945421746</v>
      </c>
      <c r="L15" s="12">
        <v>88</v>
      </c>
      <c r="M15" s="12">
        <v>3999</v>
      </c>
      <c r="N15" s="11">
        <f t="shared" si="3"/>
        <v>0.45094722598105547</v>
      </c>
      <c r="O15" s="58">
        <v>192</v>
      </c>
      <c r="P15" s="58">
        <v>193</v>
      </c>
      <c r="Q15" s="11">
        <f t="shared" si="4"/>
        <v>2.1763644564727107E-2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s="18" customFormat="1" ht="15.75" thickBot="1" x14ac:dyDescent="0.3">
      <c r="A16" s="14" t="s">
        <v>28</v>
      </c>
      <c r="B16" s="15">
        <f t="shared" si="0"/>
        <v>33806</v>
      </c>
      <c r="C16" s="5">
        <f t="shared" si="1"/>
        <v>3813</v>
      </c>
      <c r="D16" s="16">
        <v>3367</v>
      </c>
      <c r="E16" s="7">
        <v>28792</v>
      </c>
      <c r="F16" s="8">
        <f t="shared" si="5"/>
        <v>85.168313317162642</v>
      </c>
      <c r="G16" s="10">
        <v>4027</v>
      </c>
      <c r="H16" s="10">
        <v>8448</v>
      </c>
      <c r="I16" s="10">
        <v>8326</v>
      </c>
      <c r="J16" s="10">
        <v>7991</v>
      </c>
      <c r="K16" s="11">
        <f t="shared" si="2"/>
        <v>0.85168313317162636</v>
      </c>
      <c r="L16" s="19">
        <v>108</v>
      </c>
      <c r="M16" s="19">
        <v>4646</v>
      </c>
      <c r="N16" s="17">
        <f t="shared" si="3"/>
        <v>0.1374312252262912</v>
      </c>
      <c r="O16" s="58">
        <v>338</v>
      </c>
      <c r="P16" s="58">
        <v>368</v>
      </c>
      <c r="Q16" s="11">
        <f t="shared" si="4"/>
        <v>1.088564160208247E-2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s="13" customFormat="1" ht="15.75" thickBot="1" x14ac:dyDescent="0.3">
      <c r="A17" s="4" t="s">
        <v>29</v>
      </c>
      <c r="B17" s="5">
        <f t="shared" si="0"/>
        <v>59258</v>
      </c>
      <c r="C17" s="5">
        <f t="shared" si="1"/>
        <v>6710</v>
      </c>
      <c r="D17" s="16">
        <v>5551</v>
      </c>
      <c r="E17" s="7">
        <v>41473</v>
      </c>
      <c r="F17" s="8">
        <f t="shared" si="5"/>
        <v>69.987174727462957</v>
      </c>
      <c r="G17" s="10">
        <v>8266</v>
      </c>
      <c r="H17" s="10">
        <v>8108</v>
      </c>
      <c r="I17" s="10">
        <v>13094</v>
      </c>
      <c r="J17" s="10">
        <v>12005</v>
      </c>
      <c r="K17" s="11">
        <f t="shared" si="2"/>
        <v>0.69987174727462964</v>
      </c>
      <c r="L17" s="12">
        <v>243</v>
      </c>
      <c r="M17" s="12">
        <v>16401</v>
      </c>
      <c r="N17" s="11">
        <f t="shared" si="3"/>
        <v>0.27677275642107396</v>
      </c>
      <c r="O17" s="20">
        <v>916</v>
      </c>
      <c r="P17" s="20">
        <v>1384</v>
      </c>
      <c r="Q17" s="11">
        <f t="shared" si="4"/>
        <v>2.3355496304296466E-2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s="18" customFormat="1" ht="15.75" thickBot="1" x14ac:dyDescent="0.3">
      <c r="A18" s="14" t="s">
        <v>30</v>
      </c>
      <c r="B18" s="15">
        <f t="shared" si="0"/>
        <v>13423</v>
      </c>
      <c r="C18" s="5">
        <f t="shared" si="1"/>
        <v>1230</v>
      </c>
      <c r="D18" s="16">
        <v>923</v>
      </c>
      <c r="E18" s="7">
        <v>8839</v>
      </c>
      <c r="F18" s="8">
        <f t="shared" si="5"/>
        <v>65.849661029576097</v>
      </c>
      <c r="G18" s="10">
        <v>1966</v>
      </c>
      <c r="H18" s="10">
        <v>2212</v>
      </c>
      <c r="I18" s="10">
        <v>2395</v>
      </c>
      <c r="J18" s="10">
        <v>2266</v>
      </c>
      <c r="K18" s="11">
        <f t="shared" si="2"/>
        <v>0.65849661029576101</v>
      </c>
      <c r="L18" s="12">
        <v>77</v>
      </c>
      <c r="M18" s="12">
        <v>4251</v>
      </c>
      <c r="N18" s="17">
        <f t="shared" si="3"/>
        <v>0.3166952246144677</v>
      </c>
      <c r="O18" s="20">
        <v>230</v>
      </c>
      <c r="P18" s="20">
        <v>333</v>
      </c>
      <c r="Q18" s="11">
        <f t="shared" si="4"/>
        <v>2.4808165089771288E-2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s="13" customFormat="1" ht="15.75" thickBot="1" x14ac:dyDescent="0.3">
      <c r="A19" s="4" t="s">
        <v>31</v>
      </c>
      <c r="B19" s="5">
        <f t="shared" si="0"/>
        <v>80152</v>
      </c>
      <c r="C19" s="5">
        <f t="shared" si="1"/>
        <v>12396</v>
      </c>
      <c r="D19" s="16">
        <v>10974</v>
      </c>
      <c r="E19" s="7">
        <v>61769</v>
      </c>
      <c r="F19" s="8">
        <f t="shared" si="5"/>
        <v>77.064826829024852</v>
      </c>
      <c r="G19" s="10">
        <v>13147</v>
      </c>
      <c r="H19" s="10">
        <v>10817</v>
      </c>
      <c r="I19" s="10">
        <v>15734</v>
      </c>
      <c r="J19" s="10">
        <v>22071</v>
      </c>
      <c r="K19" s="11">
        <f t="shared" si="2"/>
        <v>0.77064826829024857</v>
      </c>
      <c r="L19" s="12">
        <v>259</v>
      </c>
      <c r="M19" s="12">
        <v>16826</v>
      </c>
      <c r="N19" s="11">
        <f t="shared" si="3"/>
        <v>0.2099261403333666</v>
      </c>
      <c r="O19" s="20">
        <v>1163</v>
      </c>
      <c r="P19" s="20">
        <v>1557</v>
      </c>
      <c r="Q19" s="11">
        <f t="shared" si="4"/>
        <v>1.942559137638487E-2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s="18" customFormat="1" ht="15.75" thickBot="1" x14ac:dyDescent="0.3">
      <c r="A20" s="14" t="s">
        <v>32</v>
      </c>
      <c r="B20" s="15">
        <f t="shared" si="0"/>
        <v>26798</v>
      </c>
      <c r="C20" s="5">
        <f t="shared" si="1"/>
        <v>2834</v>
      </c>
      <c r="D20" s="16">
        <v>2162</v>
      </c>
      <c r="E20" s="7">
        <v>17553</v>
      </c>
      <c r="F20" s="8">
        <f t="shared" si="5"/>
        <v>65.501156802746479</v>
      </c>
      <c r="G20" s="10">
        <v>5307</v>
      </c>
      <c r="H20" s="10">
        <v>2706</v>
      </c>
      <c r="I20" s="10">
        <v>4683</v>
      </c>
      <c r="J20" s="10">
        <v>4857</v>
      </c>
      <c r="K20" s="11">
        <f t="shared" si="2"/>
        <v>0.65501156802746474</v>
      </c>
      <c r="L20" s="51">
        <v>159</v>
      </c>
      <c r="M20" s="51">
        <v>8427</v>
      </c>
      <c r="N20" s="17">
        <f t="shared" si="3"/>
        <v>0.31446376595268305</v>
      </c>
      <c r="O20" s="20">
        <v>513</v>
      </c>
      <c r="P20" s="20">
        <v>818</v>
      </c>
      <c r="Q20" s="11">
        <f t="shared" si="4"/>
        <v>3.0524666019852226E-2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s="13" customFormat="1" ht="15.75" thickBot="1" x14ac:dyDescent="0.3">
      <c r="A21" s="4" t="s">
        <v>33</v>
      </c>
      <c r="B21" s="5">
        <f t="shared" si="0"/>
        <v>103163</v>
      </c>
      <c r="C21" s="5">
        <f t="shared" si="1"/>
        <v>16394</v>
      </c>
      <c r="D21" s="16">
        <v>14518</v>
      </c>
      <c r="E21" s="7">
        <v>78358</v>
      </c>
      <c r="F21" s="8">
        <f t="shared" si="5"/>
        <v>75.95552669077091</v>
      </c>
      <c r="G21" s="10">
        <v>12145</v>
      </c>
      <c r="H21" s="10">
        <v>12744</v>
      </c>
      <c r="I21" s="10">
        <v>24337</v>
      </c>
      <c r="J21" s="10">
        <v>29132</v>
      </c>
      <c r="K21" s="11">
        <f t="shared" si="2"/>
        <v>0.75955526690770914</v>
      </c>
      <c r="L21" s="12">
        <v>367</v>
      </c>
      <c r="M21" s="12">
        <v>22264</v>
      </c>
      <c r="N21" s="11">
        <f t="shared" si="3"/>
        <v>0.21581380921454396</v>
      </c>
      <c r="O21" s="20">
        <v>1509</v>
      </c>
      <c r="P21" s="20">
        <v>2541</v>
      </c>
      <c r="Q21" s="11">
        <f t="shared" si="4"/>
        <v>2.4630923877746867E-2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s="18" customFormat="1" ht="15.75" thickBot="1" x14ac:dyDescent="0.3">
      <c r="A22" s="14" t="s">
        <v>34</v>
      </c>
      <c r="B22" s="15">
        <f t="shared" si="0"/>
        <v>20293</v>
      </c>
      <c r="C22" s="5">
        <f t="shared" si="1"/>
        <v>3018</v>
      </c>
      <c r="D22" s="16">
        <v>2504</v>
      </c>
      <c r="E22" s="7">
        <v>12852</v>
      </c>
      <c r="F22" s="8">
        <f t="shared" si="5"/>
        <v>63.332183511555705</v>
      </c>
      <c r="G22" s="10">
        <v>1518</v>
      </c>
      <c r="H22" s="10">
        <v>2672</v>
      </c>
      <c r="I22" s="10">
        <v>4223</v>
      </c>
      <c r="J22" s="10">
        <v>4439</v>
      </c>
      <c r="K22" s="11">
        <f t="shared" si="2"/>
        <v>0.63332183511555706</v>
      </c>
      <c r="L22" s="12">
        <v>120</v>
      </c>
      <c r="M22" s="12">
        <v>6834</v>
      </c>
      <c r="N22" s="17">
        <f t="shared" si="3"/>
        <v>0.33676637264081211</v>
      </c>
      <c r="O22" s="20">
        <v>394</v>
      </c>
      <c r="P22" s="20">
        <v>607</v>
      </c>
      <c r="Q22" s="11">
        <f t="shared" si="4"/>
        <v>2.991179224363081E-2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s="13" customFormat="1" ht="15.75" thickBot="1" x14ac:dyDescent="0.3">
      <c r="A23" s="4" t="s">
        <v>35</v>
      </c>
      <c r="B23" s="5">
        <f t="shared" si="0"/>
        <v>51874</v>
      </c>
      <c r="C23" s="5">
        <f t="shared" si="1"/>
        <v>4577</v>
      </c>
      <c r="D23" s="16">
        <v>3947</v>
      </c>
      <c r="E23" s="7">
        <v>42770</v>
      </c>
      <c r="F23" s="8">
        <f t="shared" si="5"/>
        <v>82.449782164475465</v>
      </c>
      <c r="G23" s="10">
        <v>11456</v>
      </c>
      <c r="H23" s="10">
        <v>10024</v>
      </c>
      <c r="I23" s="10">
        <v>11898</v>
      </c>
      <c r="J23" s="10">
        <v>9392</v>
      </c>
      <c r="K23" s="11">
        <f t="shared" si="2"/>
        <v>0.8244978216447546</v>
      </c>
      <c r="L23" s="12">
        <v>140</v>
      </c>
      <c r="M23" s="12">
        <v>8540</v>
      </c>
      <c r="N23" s="11">
        <f t="shared" si="3"/>
        <v>0.16462967960828159</v>
      </c>
      <c r="O23" s="20">
        <v>490</v>
      </c>
      <c r="P23" s="20">
        <v>564</v>
      </c>
      <c r="Q23" s="11">
        <f t="shared" si="4"/>
        <v>1.0872498746963798E-2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s="18" customFormat="1" ht="15.75" thickBot="1" x14ac:dyDescent="0.3">
      <c r="A24" s="14" t="s">
        <v>36</v>
      </c>
      <c r="B24" s="15">
        <f t="shared" si="0"/>
        <v>12721</v>
      </c>
      <c r="C24" s="5">
        <f t="shared" si="1"/>
        <v>1418</v>
      </c>
      <c r="D24" s="16">
        <v>1129</v>
      </c>
      <c r="E24" s="7">
        <v>8884</v>
      </c>
      <c r="F24" s="8">
        <f t="shared" si="5"/>
        <v>69.83727694363651</v>
      </c>
      <c r="G24" s="10">
        <v>569</v>
      </c>
      <c r="H24" s="10">
        <v>2283</v>
      </c>
      <c r="I24" s="10">
        <v>3096</v>
      </c>
      <c r="J24" s="10">
        <v>2936</v>
      </c>
      <c r="K24" s="11">
        <f t="shared" si="2"/>
        <v>0.69837276943636506</v>
      </c>
      <c r="L24" s="12">
        <v>83</v>
      </c>
      <c r="M24" s="12">
        <v>3526</v>
      </c>
      <c r="N24" s="17">
        <f t="shared" si="3"/>
        <v>0.27717946702303276</v>
      </c>
      <c r="O24" s="20">
        <v>206</v>
      </c>
      <c r="P24" s="20">
        <v>311</v>
      </c>
      <c r="Q24" s="11">
        <f t="shared" si="4"/>
        <v>2.4447763540602154E-2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s="13" customFormat="1" ht="15.75" thickBot="1" x14ac:dyDescent="0.3">
      <c r="A25" s="4" t="s">
        <v>37</v>
      </c>
      <c r="B25" s="5">
        <f t="shared" si="0"/>
        <v>28885</v>
      </c>
      <c r="C25" s="5">
        <f t="shared" si="1"/>
        <v>2748</v>
      </c>
      <c r="D25" s="16">
        <v>2104</v>
      </c>
      <c r="E25" s="7">
        <v>19699</v>
      </c>
      <c r="F25" s="8">
        <f t="shared" si="5"/>
        <v>68.198026657434653</v>
      </c>
      <c r="G25" s="10">
        <v>4112</v>
      </c>
      <c r="H25" s="10">
        <v>4549</v>
      </c>
      <c r="I25" s="10">
        <v>5703</v>
      </c>
      <c r="J25" s="10">
        <v>5335</v>
      </c>
      <c r="K25" s="11">
        <f t="shared" si="2"/>
        <v>0.68198026657434652</v>
      </c>
      <c r="L25" s="12">
        <v>169</v>
      </c>
      <c r="M25" s="12">
        <v>8542</v>
      </c>
      <c r="N25" s="11">
        <f t="shared" si="3"/>
        <v>0.29572442444175179</v>
      </c>
      <c r="O25" s="20">
        <v>475</v>
      </c>
      <c r="P25" s="20">
        <v>644</v>
      </c>
      <c r="Q25" s="11">
        <f t="shared" si="4"/>
        <v>2.2295308983901679E-2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s="18" customFormat="1" ht="15.75" thickBot="1" x14ac:dyDescent="0.3">
      <c r="A26" s="14" t="s">
        <v>38</v>
      </c>
      <c r="B26" s="15">
        <f t="shared" si="0"/>
        <v>35126</v>
      </c>
      <c r="C26" s="5">
        <f t="shared" si="1"/>
        <v>5568</v>
      </c>
      <c r="D26" s="16">
        <v>4755</v>
      </c>
      <c r="E26" s="7">
        <v>25584</v>
      </c>
      <c r="F26" s="8">
        <f t="shared" si="5"/>
        <v>72.834937083641748</v>
      </c>
      <c r="G26" s="10">
        <v>3646</v>
      </c>
      <c r="H26" s="10">
        <v>5840</v>
      </c>
      <c r="I26" s="10">
        <v>7024</v>
      </c>
      <c r="J26" s="10">
        <v>9074</v>
      </c>
      <c r="K26" s="11">
        <f t="shared" si="2"/>
        <v>0.72834937083641749</v>
      </c>
      <c r="L26" s="12">
        <v>185</v>
      </c>
      <c r="M26" s="12">
        <v>8883</v>
      </c>
      <c r="N26" s="17">
        <f t="shared" si="3"/>
        <v>0.25288959744918293</v>
      </c>
      <c r="O26" s="20">
        <v>628</v>
      </c>
      <c r="P26" s="20">
        <v>659</v>
      </c>
      <c r="Q26" s="11">
        <f t="shared" si="4"/>
        <v>1.8761031714399589E-2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s="13" customFormat="1" ht="15.75" thickBot="1" x14ac:dyDescent="0.3">
      <c r="A27" s="4" t="s">
        <v>39</v>
      </c>
      <c r="B27" s="5">
        <f t="shared" si="0"/>
        <v>71160</v>
      </c>
      <c r="C27" s="5">
        <f t="shared" si="1"/>
        <v>9663</v>
      </c>
      <c r="D27" s="16">
        <v>8589</v>
      </c>
      <c r="E27" s="7">
        <v>60182</v>
      </c>
      <c r="F27" s="8">
        <f t="shared" si="5"/>
        <v>84.572793704328276</v>
      </c>
      <c r="G27" s="10">
        <v>12723</v>
      </c>
      <c r="H27" s="10">
        <v>13264</v>
      </c>
      <c r="I27" s="10">
        <v>17293</v>
      </c>
      <c r="J27" s="10">
        <v>16902</v>
      </c>
      <c r="K27" s="11">
        <f t="shared" si="2"/>
        <v>0.84572793704328275</v>
      </c>
      <c r="L27" s="51">
        <v>186</v>
      </c>
      <c r="M27" s="51">
        <v>10396</v>
      </c>
      <c r="N27" s="11">
        <f t="shared" si="3"/>
        <v>0.14609331084879146</v>
      </c>
      <c r="O27" s="20">
        <v>888</v>
      </c>
      <c r="P27" s="20">
        <v>582</v>
      </c>
      <c r="Q27" s="11">
        <f t="shared" si="4"/>
        <v>8.1787521079258012E-3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.75" thickBot="1" x14ac:dyDescent="0.3">
      <c r="A28" s="21" t="s">
        <v>40</v>
      </c>
      <c r="B28" s="22">
        <f>SUM(B7:B27)</f>
        <v>1332757</v>
      </c>
      <c r="C28" s="62">
        <f t="shared" si="1"/>
        <v>150305</v>
      </c>
      <c r="D28" s="63">
        <v>131117</v>
      </c>
      <c r="E28" s="64">
        <v>939954</v>
      </c>
      <c r="F28" s="65">
        <f t="shared" si="5"/>
        <v>70.527035311013179</v>
      </c>
      <c r="G28" s="66">
        <v>261465</v>
      </c>
      <c r="H28" s="66">
        <v>184278</v>
      </c>
      <c r="I28" s="66">
        <v>238392</v>
      </c>
      <c r="J28" s="66">
        <v>255819</v>
      </c>
      <c r="K28" s="23">
        <f t="shared" si="2"/>
        <v>0.70527035311013186</v>
      </c>
      <c r="L28" s="24">
        <f>SUM(L7:L27)</f>
        <v>3739</v>
      </c>
      <c r="M28" s="24">
        <f>SUM(M7:M27)</f>
        <v>369781</v>
      </c>
      <c r="N28" s="25">
        <f t="shared" si="3"/>
        <v>0.27745568021777411</v>
      </c>
      <c r="O28" s="24">
        <f>SUM(O7:O27)</f>
        <v>15449</v>
      </c>
      <c r="P28" s="24">
        <f>SUM(P7:P27)</f>
        <v>23022</v>
      </c>
      <c r="Q28" s="25">
        <f t="shared" si="4"/>
        <v>1.7273966672094014E-2</v>
      </c>
    </row>
    <row r="29" spans="1:58" x14ac:dyDescent="0.25">
      <c r="B29" s="27"/>
      <c r="C29" s="27"/>
      <c r="D29" s="27"/>
    </row>
    <row r="30" spans="1:58" x14ac:dyDescent="0.25">
      <c r="A30" s="26" t="s">
        <v>49</v>
      </c>
      <c r="B30" s="27"/>
      <c r="C30" s="27"/>
      <c r="D30" s="27"/>
    </row>
    <row r="31" spans="1:58" x14ac:dyDescent="0.25">
      <c r="A31" s="28"/>
      <c r="B31" s="27"/>
      <c r="C31" s="27"/>
      <c r="D31" s="27"/>
    </row>
    <row r="32" spans="1:58" x14ac:dyDescent="0.25">
      <c r="A32" s="28"/>
      <c r="B32" s="27"/>
      <c r="C32" s="27"/>
      <c r="D32" s="27"/>
    </row>
    <row r="33" spans="1:4" x14ac:dyDescent="0.25">
      <c r="A33" s="28"/>
      <c r="B33" s="27"/>
      <c r="C33" s="27"/>
      <c r="D33" s="27"/>
    </row>
    <row r="34" spans="1:4" x14ac:dyDescent="0.25">
      <c r="A34" s="28"/>
      <c r="B34" s="27"/>
      <c r="C34" s="27"/>
      <c r="D34" s="27"/>
    </row>
    <row r="35" spans="1:4" x14ac:dyDescent="0.25">
      <c r="A35" s="28"/>
      <c r="B35" s="27"/>
      <c r="C35" s="27"/>
      <c r="D35" s="27"/>
    </row>
    <row r="36" spans="1:4" x14ac:dyDescent="0.25">
      <c r="A36" s="28"/>
      <c r="B36" s="27"/>
      <c r="C36" s="27"/>
      <c r="D36" s="27"/>
    </row>
    <row r="37" spans="1:4" x14ac:dyDescent="0.25">
      <c r="A37" s="28"/>
      <c r="B37" s="27"/>
      <c r="C37" s="27"/>
      <c r="D37" s="27"/>
    </row>
    <row r="38" spans="1:4" x14ac:dyDescent="0.25">
      <c r="A38" s="28"/>
      <c r="B38" s="27"/>
      <c r="C38" s="27"/>
      <c r="D38" s="27"/>
    </row>
    <row r="39" spans="1:4" x14ac:dyDescent="0.25">
      <c r="A39" s="28"/>
      <c r="B39" s="27"/>
      <c r="C39" s="27"/>
      <c r="D39" s="27"/>
    </row>
    <row r="40" spans="1:4" x14ac:dyDescent="0.25">
      <c r="A40" s="28"/>
      <c r="B40" s="27"/>
      <c r="C40" s="27"/>
      <c r="D40" s="27"/>
    </row>
    <row r="41" spans="1:4" x14ac:dyDescent="0.25">
      <c r="A41" s="28"/>
      <c r="B41" s="27"/>
      <c r="C41" s="27"/>
      <c r="D41" s="27"/>
    </row>
    <row r="42" spans="1:4" x14ac:dyDescent="0.25">
      <c r="A42" s="28"/>
      <c r="B42" s="27"/>
      <c r="C42" s="27"/>
      <c r="D42" s="27"/>
    </row>
    <row r="43" spans="1:4" x14ac:dyDescent="0.25">
      <c r="A43" s="28"/>
      <c r="B43" s="27"/>
      <c r="C43" s="27"/>
      <c r="D43" s="27"/>
    </row>
    <row r="44" spans="1:4" x14ac:dyDescent="0.25">
      <c r="A44" s="28"/>
      <c r="B44" s="27"/>
      <c r="C44" s="27"/>
      <c r="D44" s="27"/>
    </row>
    <row r="45" spans="1:4" x14ac:dyDescent="0.25">
      <c r="A45" s="28"/>
      <c r="B45" s="27"/>
      <c r="C45" s="27"/>
      <c r="D45" s="27"/>
    </row>
    <row r="46" spans="1:4" x14ac:dyDescent="0.25">
      <c r="A46" s="28"/>
      <c r="B46" s="27"/>
      <c r="C46" s="27"/>
      <c r="D46" s="27"/>
    </row>
    <row r="47" spans="1:4" x14ac:dyDescent="0.25">
      <c r="A47" s="28"/>
      <c r="B47" s="27"/>
      <c r="C47" s="27"/>
      <c r="D47" s="27"/>
    </row>
    <row r="48" spans="1:4" x14ac:dyDescent="0.25">
      <c r="A48" s="28"/>
      <c r="B48" s="27"/>
      <c r="C48" s="27"/>
      <c r="D48" s="27"/>
    </row>
    <row r="49" spans="1:4" x14ac:dyDescent="0.25">
      <c r="A49" s="28"/>
      <c r="B49" s="27"/>
      <c r="C49" s="27"/>
      <c r="D49" s="27"/>
    </row>
    <row r="50" spans="1:4" x14ac:dyDescent="0.25">
      <c r="A50" s="28"/>
      <c r="B50" s="27"/>
      <c r="C50" s="27"/>
      <c r="D50" s="27"/>
    </row>
    <row r="51" spans="1:4" x14ac:dyDescent="0.25">
      <c r="A51" s="28"/>
      <c r="B51" s="27"/>
      <c r="C51" s="27"/>
      <c r="D51" s="27"/>
    </row>
    <row r="52" spans="1:4" x14ac:dyDescent="0.25">
      <c r="A52" s="28"/>
      <c r="B52" s="27"/>
      <c r="C52" s="27"/>
      <c r="D52" s="27"/>
    </row>
    <row r="53" spans="1:4" x14ac:dyDescent="0.25">
      <c r="A53" s="28"/>
      <c r="B53" s="27"/>
      <c r="C53" s="27"/>
      <c r="D53" s="27"/>
    </row>
    <row r="54" spans="1:4" x14ac:dyDescent="0.25">
      <c r="A54" s="28"/>
      <c r="B54" s="27"/>
      <c r="C54" s="27"/>
      <c r="D54" s="27"/>
    </row>
    <row r="55" spans="1:4" x14ac:dyDescent="0.25">
      <c r="A55" s="28"/>
      <c r="B55" s="27"/>
      <c r="C55" s="27"/>
      <c r="D55" s="27"/>
    </row>
    <row r="56" spans="1:4" x14ac:dyDescent="0.25">
      <c r="A56" s="28"/>
      <c r="B56" s="27"/>
      <c r="C56" s="27"/>
      <c r="D56" s="27"/>
    </row>
    <row r="57" spans="1:4" x14ac:dyDescent="0.25">
      <c r="A57" s="28"/>
      <c r="B57" s="27"/>
      <c r="C57" s="27"/>
      <c r="D57" s="27"/>
    </row>
    <row r="58" spans="1:4" x14ac:dyDescent="0.25">
      <c r="A58" s="28"/>
      <c r="B58" s="27"/>
      <c r="C58" s="27"/>
      <c r="D58" s="27"/>
    </row>
    <row r="59" spans="1:4" x14ac:dyDescent="0.25">
      <c r="A59" s="28"/>
      <c r="B59" s="27"/>
      <c r="C59" s="27"/>
      <c r="D59" s="27"/>
    </row>
    <row r="60" spans="1:4" x14ac:dyDescent="0.25">
      <c r="A60" s="28"/>
      <c r="B60" s="27"/>
      <c r="C60" s="27"/>
      <c r="D60" s="27"/>
    </row>
    <row r="61" spans="1:4" x14ac:dyDescent="0.25">
      <c r="A61" s="28"/>
      <c r="B61" s="27"/>
      <c r="C61" s="27"/>
      <c r="D61" s="27"/>
    </row>
    <row r="62" spans="1:4" x14ac:dyDescent="0.25">
      <c r="A62" s="28"/>
      <c r="B62" s="27"/>
      <c r="C62" s="27"/>
      <c r="D62" s="27"/>
    </row>
    <row r="63" spans="1:4" x14ac:dyDescent="0.25">
      <c r="A63" s="28"/>
      <c r="B63" s="27"/>
      <c r="C63" s="27"/>
      <c r="D63" s="27"/>
    </row>
    <row r="64" spans="1:4" x14ac:dyDescent="0.25">
      <c r="A64" s="28"/>
      <c r="B64" s="27"/>
      <c r="C64" s="27"/>
      <c r="D64" s="27"/>
    </row>
    <row r="65" spans="1:4" x14ac:dyDescent="0.25">
      <c r="A65" s="28"/>
      <c r="B65" s="27"/>
      <c r="C65" s="27"/>
      <c r="D65" s="27"/>
    </row>
    <row r="66" spans="1:4" x14ac:dyDescent="0.25">
      <c r="A66" s="28"/>
      <c r="B66" s="27"/>
      <c r="C66" s="27"/>
      <c r="D66" s="27"/>
    </row>
    <row r="67" spans="1:4" x14ac:dyDescent="0.25">
      <c r="A67" s="28"/>
      <c r="B67" s="27"/>
      <c r="C67" s="27"/>
      <c r="D67" s="27"/>
    </row>
  </sheetData>
  <mergeCells count="12">
    <mergeCell ref="Q5:Q6"/>
    <mergeCell ref="A5:A6"/>
    <mergeCell ref="B5:B6"/>
    <mergeCell ref="C5:C6"/>
    <mergeCell ref="D5:D6"/>
    <mergeCell ref="E5:J5"/>
    <mergeCell ref="K5:K6"/>
    <mergeCell ref="L5:L6"/>
    <mergeCell ref="M5:M6"/>
    <mergeCell ref="N5:N6"/>
    <mergeCell ref="O5:O6"/>
    <mergeCell ref="P5:P6"/>
  </mergeCells>
  <pageMargins left="0.19685039370078741" right="0.19685039370078741" top="0.35433070866141736" bottom="0.35433070866141736" header="0.11811023622047245" footer="0.11811023622047245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29"/>
  <sheetViews>
    <sheetView zoomScaleNormal="100" workbookViewId="0">
      <selection activeCell="C1" sqref="C1"/>
    </sheetView>
  </sheetViews>
  <sheetFormatPr defaultRowHeight="15" x14ac:dyDescent="0.25"/>
  <cols>
    <col min="1" max="1" width="18.42578125" customWidth="1"/>
    <col min="2" max="2" width="10.140625" bestFit="1" customWidth="1"/>
    <col min="3" max="4" width="10.7109375" customWidth="1"/>
    <col min="5" max="5" width="10" customWidth="1"/>
    <col min="6" max="6" width="7.85546875" customWidth="1"/>
    <col min="7" max="7" width="8.140625" customWidth="1"/>
    <col min="8" max="8" width="8.7109375" customWidth="1"/>
    <col min="9" max="9" width="11" customWidth="1"/>
    <col min="10" max="10" width="17.28515625" customWidth="1"/>
    <col min="11" max="12" width="11.5703125" customWidth="1"/>
    <col min="13" max="13" width="11.42578125" customWidth="1"/>
    <col min="14" max="14" width="11.85546875" customWidth="1"/>
    <col min="15" max="15" width="12.5703125" customWidth="1"/>
  </cols>
  <sheetData>
    <row r="3" spans="1:38" s="3" customFormat="1" ht="56.25" customHeight="1" x14ac:dyDescent="0.25">
      <c r="A3" s="60" t="s">
        <v>0</v>
      </c>
      <c r="B3" s="60" t="s">
        <v>1</v>
      </c>
      <c r="C3" s="60" t="s">
        <v>41</v>
      </c>
      <c r="D3" s="29" t="s">
        <v>42</v>
      </c>
      <c r="E3" s="30" t="s">
        <v>14</v>
      </c>
      <c r="F3" s="30" t="s">
        <v>15</v>
      </c>
      <c r="G3" s="30" t="s">
        <v>16</v>
      </c>
      <c r="H3" s="30" t="s">
        <v>17</v>
      </c>
      <c r="I3" s="30" t="s">
        <v>5</v>
      </c>
      <c r="J3" s="31" t="s">
        <v>43</v>
      </c>
      <c r="K3" s="31" t="s">
        <v>44</v>
      </c>
      <c r="L3" s="32" t="s">
        <v>8</v>
      </c>
      <c r="M3" s="33" t="s">
        <v>45</v>
      </c>
      <c r="N3" s="33" t="s">
        <v>46</v>
      </c>
      <c r="O3" s="34" t="s">
        <v>47</v>
      </c>
    </row>
    <row r="4" spans="1:38" s="3" customFormat="1" ht="15.75" thickBot="1" x14ac:dyDescent="0.3">
      <c r="A4" s="46" t="s">
        <v>28</v>
      </c>
      <c r="B4" s="47">
        <f>D4+K4+N4</f>
        <v>33806</v>
      </c>
      <c r="C4" s="79">
        <v>3367</v>
      </c>
      <c r="D4" s="67">
        <v>28792</v>
      </c>
      <c r="E4" s="68">
        <v>4027</v>
      </c>
      <c r="F4" s="68">
        <v>8448</v>
      </c>
      <c r="G4" s="68">
        <v>8326</v>
      </c>
      <c r="H4" s="68">
        <v>7991</v>
      </c>
      <c r="I4" s="69">
        <f>D4/B4</f>
        <v>0.85168313317162636</v>
      </c>
      <c r="J4" s="70">
        <v>108</v>
      </c>
      <c r="K4" s="70">
        <v>4646</v>
      </c>
      <c r="L4" s="71">
        <f>K4/B4</f>
        <v>0.1374312252262912</v>
      </c>
      <c r="M4" s="81">
        <v>338</v>
      </c>
      <c r="N4" s="81">
        <v>368</v>
      </c>
      <c r="O4" s="72">
        <f>N4/B4</f>
        <v>1.088564160208247E-2</v>
      </c>
    </row>
    <row r="5" spans="1:38" s="13" customFormat="1" ht="15.75" thickBot="1" x14ac:dyDescent="0.3">
      <c r="A5" s="40" t="s">
        <v>39</v>
      </c>
      <c r="B5" s="41">
        <f>D5+K5+N5</f>
        <v>71160</v>
      </c>
      <c r="C5" s="79">
        <v>8589</v>
      </c>
      <c r="D5" s="7">
        <v>60182</v>
      </c>
      <c r="E5" s="9">
        <v>12723</v>
      </c>
      <c r="F5" s="9">
        <v>13264</v>
      </c>
      <c r="G5" s="9">
        <v>17293</v>
      </c>
      <c r="H5" s="9">
        <v>16902</v>
      </c>
      <c r="I5" s="11">
        <f>D5/B5</f>
        <v>0.84572793704328275</v>
      </c>
      <c r="J5" s="51">
        <v>186</v>
      </c>
      <c r="K5" s="51">
        <v>10396</v>
      </c>
      <c r="L5" s="11">
        <f>K5/B5</f>
        <v>0.14609331084879146</v>
      </c>
      <c r="M5" s="20">
        <v>888</v>
      </c>
      <c r="N5" s="20">
        <v>582</v>
      </c>
      <c r="O5" s="73">
        <f>N5/B5</f>
        <v>8.1787521079258012E-3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s="18" customFormat="1" ht="15.75" thickBot="1" x14ac:dyDescent="0.3">
      <c r="A6" s="40" t="s">
        <v>35</v>
      </c>
      <c r="B6" s="41">
        <f>D6+K6+N6</f>
        <v>51874</v>
      </c>
      <c r="C6" s="79">
        <v>3947</v>
      </c>
      <c r="D6" s="7">
        <v>42770</v>
      </c>
      <c r="E6" s="9">
        <v>11456</v>
      </c>
      <c r="F6" s="9">
        <v>10024</v>
      </c>
      <c r="G6" s="9">
        <v>11898</v>
      </c>
      <c r="H6" s="9">
        <v>9392</v>
      </c>
      <c r="I6" s="11">
        <f>D6/B6</f>
        <v>0.8244978216447546</v>
      </c>
      <c r="J6" s="12">
        <v>140</v>
      </c>
      <c r="K6" s="12">
        <v>8540</v>
      </c>
      <c r="L6" s="11">
        <f>K6/B6</f>
        <v>0.16462967960828159</v>
      </c>
      <c r="M6" s="20">
        <v>490</v>
      </c>
      <c r="N6" s="20">
        <v>564</v>
      </c>
      <c r="O6" s="73">
        <f>N6/B6</f>
        <v>1.0872498746963798E-2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s="13" customFormat="1" ht="15.75" thickBot="1" x14ac:dyDescent="0.3">
      <c r="A7" s="40" t="s">
        <v>22</v>
      </c>
      <c r="B7" s="41">
        <f>D7+K7+N7</f>
        <v>65986</v>
      </c>
      <c r="C7" s="79">
        <v>11006</v>
      </c>
      <c r="D7" s="7">
        <v>53948</v>
      </c>
      <c r="E7" s="9">
        <v>14420</v>
      </c>
      <c r="F7" s="9">
        <v>8764</v>
      </c>
      <c r="G7" s="9">
        <v>13195</v>
      </c>
      <c r="H7" s="9">
        <v>17569</v>
      </c>
      <c r="I7" s="11">
        <f>D7/B7</f>
        <v>0.81756736277392172</v>
      </c>
      <c r="J7" s="12">
        <v>221</v>
      </c>
      <c r="K7" s="12">
        <v>11204</v>
      </c>
      <c r="L7" s="11">
        <f>K7/B7</f>
        <v>0.16979359258024429</v>
      </c>
      <c r="M7" s="58">
        <v>954</v>
      </c>
      <c r="N7" s="58">
        <v>834</v>
      </c>
      <c r="O7" s="73">
        <f>N7/B7</f>
        <v>1.2639044645833965E-2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s="18" customFormat="1" x14ac:dyDescent="0.25">
      <c r="A8" s="46" t="s">
        <v>25</v>
      </c>
      <c r="B8" s="47">
        <f>D8+K8+N8</f>
        <v>27062</v>
      </c>
      <c r="C8" s="79">
        <v>2267</v>
      </c>
      <c r="D8" s="74">
        <v>21044</v>
      </c>
      <c r="E8" s="75">
        <v>2979</v>
      </c>
      <c r="F8" s="75">
        <v>6433</v>
      </c>
      <c r="G8" s="75">
        <v>6449</v>
      </c>
      <c r="H8" s="75">
        <v>5183</v>
      </c>
      <c r="I8" s="76">
        <f>D8/B8</f>
        <v>0.77762175744586504</v>
      </c>
      <c r="J8" s="80">
        <v>137</v>
      </c>
      <c r="K8" s="80">
        <v>5721</v>
      </c>
      <c r="L8" s="77">
        <f>K8/B8</f>
        <v>0.21140344394353705</v>
      </c>
      <c r="M8" s="82">
        <v>352</v>
      </c>
      <c r="N8" s="82">
        <v>297</v>
      </c>
      <c r="O8" s="78">
        <f>N8/B8</f>
        <v>1.0974798610597886E-2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x14ac:dyDescent="0.25">
      <c r="B9" s="27"/>
      <c r="C9" s="27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x14ac:dyDescent="0.25">
      <c r="A10" s="26" t="s">
        <v>50</v>
      </c>
      <c r="B10" s="27"/>
      <c r="C10" s="27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x14ac:dyDescent="0.25">
      <c r="A11" s="35"/>
      <c r="B11" s="35"/>
      <c r="C11" s="35"/>
      <c r="D11" s="36"/>
      <c r="E11" s="36"/>
      <c r="F11" s="36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x14ac:dyDescent="0.25">
      <c r="A12" s="37" t="s">
        <v>48</v>
      </c>
      <c r="B12" s="38"/>
      <c r="C12" s="35"/>
      <c r="D12" s="36"/>
      <c r="E12" s="36"/>
      <c r="F12" s="36"/>
    </row>
    <row r="13" spans="1:38" x14ac:dyDescent="0.25">
      <c r="A13" s="27"/>
      <c r="B13" s="27"/>
      <c r="C13" s="27"/>
    </row>
    <row r="14" spans="1:38" x14ac:dyDescent="0.25">
      <c r="A14" s="27"/>
      <c r="B14" s="27"/>
      <c r="C14" s="27"/>
    </row>
    <row r="15" spans="1:38" x14ac:dyDescent="0.25">
      <c r="A15" s="27"/>
      <c r="B15" s="27"/>
      <c r="C15" s="27"/>
    </row>
    <row r="16" spans="1:38" x14ac:dyDescent="0.25">
      <c r="A16" s="27"/>
      <c r="B16" s="27"/>
      <c r="C16" s="27"/>
    </row>
    <row r="17" spans="1:3" x14ac:dyDescent="0.25">
      <c r="A17" s="27"/>
      <c r="B17" s="27"/>
      <c r="C17" s="27"/>
    </row>
    <row r="18" spans="1:3" x14ac:dyDescent="0.25">
      <c r="A18" s="27"/>
      <c r="B18" s="27"/>
      <c r="C18" s="27"/>
    </row>
    <row r="19" spans="1:3" x14ac:dyDescent="0.25">
      <c r="A19" s="27"/>
      <c r="B19" s="27"/>
      <c r="C19" s="27"/>
    </row>
    <row r="20" spans="1:3" x14ac:dyDescent="0.25">
      <c r="A20" s="27"/>
      <c r="B20" s="27"/>
      <c r="C20" s="27"/>
    </row>
    <row r="21" spans="1:3" x14ac:dyDescent="0.25">
      <c r="A21" s="27"/>
      <c r="B21" s="27"/>
      <c r="C21" s="27"/>
    </row>
    <row r="22" spans="1:3" ht="23.25" customHeight="1" x14ac:dyDescent="0.25">
      <c r="A22" s="27"/>
      <c r="B22" s="27"/>
      <c r="C22" s="27"/>
    </row>
    <row r="23" spans="1:3" x14ac:dyDescent="0.25">
      <c r="A23" s="27"/>
      <c r="B23" s="27"/>
      <c r="C23" s="27"/>
    </row>
    <row r="24" spans="1:3" x14ac:dyDescent="0.25">
      <c r="A24" s="27"/>
      <c r="B24" s="27"/>
      <c r="C24" s="27"/>
    </row>
    <row r="25" spans="1:3" ht="12.75" customHeight="1" x14ac:dyDescent="0.25">
      <c r="A25" s="27"/>
      <c r="B25" s="27"/>
      <c r="C25" s="27"/>
    </row>
    <row r="26" spans="1:3" ht="12.75" customHeight="1" x14ac:dyDescent="0.25">
      <c r="A26" s="27"/>
      <c r="B26" s="27"/>
      <c r="C26" s="27"/>
    </row>
    <row r="28" spans="1:3" ht="14.25" customHeight="1" x14ac:dyDescent="0.25">
      <c r="A28" s="27"/>
      <c r="B28" s="27"/>
      <c r="C28" s="27"/>
    </row>
    <row r="29" spans="1:3" ht="14.25" customHeight="1" x14ac:dyDescent="0.25">
      <c r="A29" s="39" t="s">
        <v>49</v>
      </c>
    </row>
  </sheetData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27"/>
  <sheetViews>
    <sheetView zoomScaleNormal="100" workbookViewId="0">
      <selection activeCell="J17" sqref="J17"/>
    </sheetView>
  </sheetViews>
  <sheetFormatPr defaultRowHeight="15" x14ac:dyDescent="0.25"/>
  <cols>
    <col min="1" max="1" width="22" customWidth="1"/>
    <col min="2" max="2" width="12.42578125" customWidth="1"/>
    <col min="3" max="3" width="10.7109375" bestFit="1" customWidth="1"/>
    <col min="4" max="4" width="12.28515625" customWidth="1"/>
    <col min="5" max="5" width="9.7109375" customWidth="1"/>
    <col min="6" max="6" width="8.28515625" customWidth="1"/>
    <col min="7" max="7" width="8.85546875" customWidth="1"/>
    <col min="8" max="8" width="8.42578125" customWidth="1"/>
    <col min="9" max="9" width="9.5703125" customWidth="1"/>
    <col min="10" max="10" width="24.5703125" customWidth="1"/>
    <col min="11" max="11" width="11.28515625" customWidth="1"/>
    <col min="12" max="12" width="10.42578125" customWidth="1"/>
    <col min="13" max="13" width="11.28515625" customWidth="1"/>
    <col min="14" max="14" width="13" customWidth="1"/>
    <col min="15" max="15" width="12.28515625" customWidth="1"/>
  </cols>
  <sheetData>
    <row r="3" spans="1:30" s="3" customFormat="1" ht="57.75" customHeight="1" x14ac:dyDescent="0.25">
      <c r="A3" s="60" t="s">
        <v>0</v>
      </c>
      <c r="B3" s="60" t="s">
        <v>1</v>
      </c>
      <c r="C3" s="60" t="s">
        <v>41</v>
      </c>
      <c r="D3" s="29" t="s">
        <v>4</v>
      </c>
      <c r="E3" s="83" t="s">
        <v>14</v>
      </c>
      <c r="F3" s="83" t="s">
        <v>15</v>
      </c>
      <c r="G3" s="83" t="s">
        <v>16</v>
      </c>
      <c r="H3" s="83" t="s">
        <v>17</v>
      </c>
      <c r="I3" s="30" t="s">
        <v>5</v>
      </c>
      <c r="J3" s="31" t="s">
        <v>43</v>
      </c>
      <c r="K3" s="31" t="s">
        <v>44</v>
      </c>
      <c r="L3" s="32" t="s">
        <v>8</v>
      </c>
      <c r="M3" s="33" t="s">
        <v>45</v>
      </c>
      <c r="N3" s="33" t="s">
        <v>46</v>
      </c>
      <c r="O3" s="34" t="s">
        <v>47</v>
      </c>
    </row>
    <row r="4" spans="1:30" s="13" customFormat="1" x14ac:dyDescent="0.25">
      <c r="A4" s="85" t="s">
        <v>26</v>
      </c>
      <c r="B4" s="84">
        <f>D4+K4+N4</f>
        <v>8868</v>
      </c>
      <c r="C4" s="42">
        <v>904</v>
      </c>
      <c r="D4" s="43">
        <v>4676</v>
      </c>
      <c r="E4" s="44" t="s">
        <v>27</v>
      </c>
      <c r="F4" s="44">
        <v>754</v>
      </c>
      <c r="G4" s="44">
        <v>2062</v>
      </c>
      <c r="H4" s="44">
        <v>1860</v>
      </c>
      <c r="I4" s="11">
        <f>D4/B4</f>
        <v>0.52728912945421746</v>
      </c>
      <c r="J4" s="12">
        <v>88</v>
      </c>
      <c r="K4" s="45">
        <v>3999</v>
      </c>
      <c r="L4" s="86">
        <f>K4/B4</f>
        <v>0.45094722598105547</v>
      </c>
      <c r="M4" s="57">
        <v>192</v>
      </c>
      <c r="N4" s="58">
        <v>193</v>
      </c>
      <c r="O4" s="11">
        <f>N4/B4</f>
        <v>2.1763644564727107E-2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s="18" customFormat="1" x14ac:dyDescent="0.25">
      <c r="A5" s="46" t="s">
        <v>21</v>
      </c>
      <c r="B5" s="47">
        <f>D5+K5+N5</f>
        <v>571134</v>
      </c>
      <c r="C5" s="42">
        <v>43927</v>
      </c>
      <c r="D5" s="43">
        <v>363093</v>
      </c>
      <c r="E5" s="44">
        <v>148028</v>
      </c>
      <c r="F5" s="44">
        <v>67617</v>
      </c>
      <c r="G5" s="44">
        <v>71038</v>
      </c>
      <c r="H5" s="44">
        <v>76410</v>
      </c>
      <c r="I5" s="11">
        <f>D5/B5</f>
        <v>0.63574047421445756</v>
      </c>
      <c r="J5" s="19">
        <v>566</v>
      </c>
      <c r="K5" s="48">
        <v>199424</v>
      </c>
      <c r="L5" s="49">
        <f>K5/B5</f>
        <v>0.34917199816505406</v>
      </c>
      <c r="M5" s="57">
        <v>4294</v>
      </c>
      <c r="N5" s="58">
        <v>8617</v>
      </c>
      <c r="O5" s="11">
        <f>N5/B5</f>
        <v>1.5087527620488362E-2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s="13" customFormat="1" x14ac:dyDescent="0.25">
      <c r="A6" s="46" t="s">
        <v>34</v>
      </c>
      <c r="B6" s="47">
        <f>D6+K6+N6</f>
        <v>20293</v>
      </c>
      <c r="C6" s="42">
        <v>2504</v>
      </c>
      <c r="D6" s="43">
        <v>12852</v>
      </c>
      <c r="E6" s="44">
        <v>1518</v>
      </c>
      <c r="F6" s="44">
        <v>2672</v>
      </c>
      <c r="G6" s="44">
        <v>4223</v>
      </c>
      <c r="H6" s="44">
        <v>4439</v>
      </c>
      <c r="I6" s="11">
        <f>D6/B6</f>
        <v>0.63332183511555706</v>
      </c>
      <c r="J6" s="12">
        <v>120</v>
      </c>
      <c r="K6" s="45">
        <v>6834</v>
      </c>
      <c r="L6" s="49">
        <f>K6/B6</f>
        <v>0.33676637264081211</v>
      </c>
      <c r="M6" s="50">
        <v>394</v>
      </c>
      <c r="N6" s="20">
        <v>607</v>
      </c>
      <c r="O6" s="11">
        <f>N6/B6</f>
        <v>2.991179224363081E-2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s="18" customFormat="1" x14ac:dyDescent="0.25">
      <c r="A7" s="46" t="s">
        <v>30</v>
      </c>
      <c r="B7" s="47">
        <f>D7+K7+N7</f>
        <v>13423</v>
      </c>
      <c r="C7" s="42">
        <v>923</v>
      </c>
      <c r="D7" s="43">
        <v>8839</v>
      </c>
      <c r="E7" s="44">
        <v>1966</v>
      </c>
      <c r="F7" s="44">
        <v>2212</v>
      </c>
      <c r="G7" s="44">
        <v>2395</v>
      </c>
      <c r="H7" s="44">
        <v>2266</v>
      </c>
      <c r="I7" s="11">
        <f>D7/B7</f>
        <v>0.65849661029576101</v>
      </c>
      <c r="J7" s="12">
        <v>77</v>
      </c>
      <c r="K7" s="45">
        <v>4251</v>
      </c>
      <c r="L7" s="49">
        <f>K7/B7</f>
        <v>0.3166952246144677</v>
      </c>
      <c r="M7" s="50">
        <v>230</v>
      </c>
      <c r="N7" s="20">
        <v>333</v>
      </c>
      <c r="O7" s="11">
        <f>N7/B7</f>
        <v>2.4808165089771288E-2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s="13" customFormat="1" x14ac:dyDescent="0.25">
      <c r="A8" s="46" t="s">
        <v>32</v>
      </c>
      <c r="B8" s="47">
        <f>D8+K8+N8</f>
        <v>26798</v>
      </c>
      <c r="C8" s="42">
        <v>2162</v>
      </c>
      <c r="D8" s="43">
        <v>17553</v>
      </c>
      <c r="E8" s="44">
        <v>5307</v>
      </c>
      <c r="F8" s="44">
        <v>2706</v>
      </c>
      <c r="G8" s="44">
        <v>4683</v>
      </c>
      <c r="H8" s="44">
        <v>4857</v>
      </c>
      <c r="I8" s="11">
        <f>D8/B8</f>
        <v>0.65501156802746474</v>
      </c>
      <c r="J8" s="51">
        <v>159</v>
      </c>
      <c r="K8" s="52">
        <v>8427</v>
      </c>
      <c r="L8" s="49">
        <f>K8/B8</f>
        <v>0.31446376595268305</v>
      </c>
      <c r="M8" s="50">
        <v>513</v>
      </c>
      <c r="N8" s="20">
        <v>818</v>
      </c>
      <c r="O8" s="11">
        <f>N8/B8</f>
        <v>3.0524666019852226E-2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x14ac:dyDescent="0.25">
      <c r="B9" s="27"/>
      <c r="C9" s="27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x14ac:dyDescent="0.25">
      <c r="A10" s="26" t="s">
        <v>50</v>
      </c>
      <c r="B10" s="27"/>
      <c r="C10" s="27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x14ac:dyDescent="0.25">
      <c r="A11" s="27"/>
      <c r="B11" s="27"/>
      <c r="C11" s="2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x14ac:dyDescent="0.25">
      <c r="A12" s="53" t="s">
        <v>51</v>
      </c>
      <c r="B12" s="2"/>
      <c r="C12" s="27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x14ac:dyDescent="0.25">
      <c r="A13" s="28"/>
      <c r="B13" s="27"/>
      <c r="C13" s="27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x14ac:dyDescent="0.25">
      <c r="A14" s="28"/>
      <c r="B14" s="27"/>
      <c r="C14" s="2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x14ac:dyDescent="0.25">
      <c r="A15" s="28"/>
      <c r="B15" s="27"/>
      <c r="C15" s="27"/>
    </row>
    <row r="16" spans="1:30" x14ac:dyDescent="0.25">
      <c r="A16" s="28"/>
      <c r="B16" s="27"/>
      <c r="C16" s="27"/>
    </row>
    <row r="17" spans="1:3" ht="29.25" customHeight="1" x14ac:dyDescent="0.25">
      <c r="A17" s="28"/>
      <c r="B17" s="27"/>
      <c r="C17" s="27"/>
    </row>
    <row r="18" spans="1:3" x14ac:dyDescent="0.25">
      <c r="A18" s="28"/>
      <c r="B18" s="27"/>
      <c r="C18" s="27"/>
    </row>
    <row r="19" spans="1:3" ht="30.75" customHeight="1" x14ac:dyDescent="0.25">
      <c r="A19" s="28"/>
      <c r="B19" s="27"/>
      <c r="C19" s="27"/>
    </row>
    <row r="20" spans="1:3" ht="28.5" customHeight="1" x14ac:dyDescent="0.25">
      <c r="A20" s="28"/>
      <c r="B20" s="27"/>
      <c r="C20" s="27"/>
    </row>
    <row r="21" spans="1:3" x14ac:dyDescent="0.25">
      <c r="A21" s="28"/>
      <c r="B21" s="27"/>
      <c r="C21" s="27"/>
    </row>
    <row r="22" spans="1:3" x14ac:dyDescent="0.25">
      <c r="A22" s="28"/>
      <c r="B22" s="27"/>
      <c r="C22" s="27"/>
    </row>
    <row r="23" spans="1:3" x14ac:dyDescent="0.25">
      <c r="A23" s="28"/>
      <c r="B23" s="27"/>
      <c r="C23" s="27"/>
    </row>
    <row r="24" spans="1:3" x14ac:dyDescent="0.25">
      <c r="A24" s="28"/>
      <c r="B24" s="27"/>
      <c r="C24" s="27"/>
    </row>
    <row r="25" spans="1:3" x14ac:dyDescent="0.25">
      <c r="A25" s="28"/>
      <c r="B25" s="27"/>
      <c r="C25" s="27"/>
    </row>
    <row r="26" spans="1:3" x14ac:dyDescent="0.25">
      <c r="A26" s="28"/>
      <c r="B26" s="27"/>
      <c r="C26" s="27"/>
    </row>
    <row r="27" spans="1:3" x14ac:dyDescent="0.25">
      <c r="A27" s="39" t="s">
        <v>49</v>
      </c>
      <c r="B27" s="27"/>
      <c r="C27" s="27"/>
    </row>
  </sheetData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29"/>
  <sheetViews>
    <sheetView zoomScaleNormal="100" workbookViewId="0">
      <selection activeCell="N18" sqref="N18"/>
    </sheetView>
  </sheetViews>
  <sheetFormatPr defaultRowHeight="15" x14ac:dyDescent="0.25"/>
  <cols>
    <col min="1" max="1" width="22" customWidth="1"/>
    <col min="2" max="2" width="11.85546875" customWidth="1"/>
    <col min="3" max="3" width="10.42578125" customWidth="1"/>
    <col min="4" max="4" width="14.140625" customWidth="1"/>
    <col min="5" max="8" width="6.5703125" bestFit="1" customWidth="1"/>
    <col min="9" max="9" width="9.5703125" customWidth="1"/>
    <col min="10" max="10" width="17.7109375" customWidth="1"/>
    <col min="11" max="11" width="11.85546875" customWidth="1"/>
    <col min="12" max="12" width="13.85546875" customWidth="1"/>
    <col min="13" max="13" width="10.28515625" customWidth="1"/>
    <col min="14" max="15" width="13.140625" customWidth="1"/>
    <col min="16" max="16" width="14.140625" customWidth="1"/>
  </cols>
  <sheetData>
    <row r="3" spans="1:31" s="3" customFormat="1" ht="42.75" customHeight="1" x14ac:dyDescent="0.25">
      <c r="A3" s="60" t="s">
        <v>0</v>
      </c>
      <c r="B3" s="60" t="s">
        <v>1</v>
      </c>
      <c r="C3" s="60" t="s">
        <v>41</v>
      </c>
      <c r="D3" s="29" t="s">
        <v>4</v>
      </c>
      <c r="E3" s="30" t="s">
        <v>14</v>
      </c>
      <c r="F3" s="30" t="s">
        <v>15</v>
      </c>
      <c r="G3" s="30" t="s">
        <v>16</v>
      </c>
      <c r="H3" s="30" t="s">
        <v>17</v>
      </c>
      <c r="I3" s="30" t="s">
        <v>5</v>
      </c>
      <c r="J3" s="31" t="s">
        <v>43</v>
      </c>
      <c r="K3" s="31" t="s">
        <v>44</v>
      </c>
      <c r="L3" s="32" t="s">
        <v>8</v>
      </c>
      <c r="M3" s="33" t="s">
        <v>45</v>
      </c>
      <c r="N3" s="33" t="s">
        <v>46</v>
      </c>
      <c r="O3" s="34" t="s">
        <v>47</v>
      </c>
    </row>
    <row r="4" spans="1:31" s="13" customFormat="1" ht="15.75" thickBot="1" x14ac:dyDescent="0.3">
      <c r="A4" s="46" t="s">
        <v>32</v>
      </c>
      <c r="B4" s="47">
        <f>D4+K4+N4</f>
        <v>26798</v>
      </c>
      <c r="C4" s="42">
        <v>2162</v>
      </c>
      <c r="D4" s="7">
        <v>17553</v>
      </c>
      <c r="E4" s="9">
        <v>5307</v>
      </c>
      <c r="F4" s="9">
        <v>2706</v>
      </c>
      <c r="G4" s="9">
        <v>4683</v>
      </c>
      <c r="H4" s="9">
        <v>4857</v>
      </c>
      <c r="I4" s="11">
        <f>D4/B4</f>
        <v>0.65501156802746474</v>
      </c>
      <c r="J4" s="51">
        <v>159</v>
      </c>
      <c r="K4" s="52">
        <v>8427</v>
      </c>
      <c r="L4" s="49">
        <f>K4/B4</f>
        <v>0.31446376595268305</v>
      </c>
      <c r="M4" s="54">
        <v>513</v>
      </c>
      <c r="N4" s="54">
        <v>818</v>
      </c>
      <c r="O4" s="11">
        <f>N4/B4</f>
        <v>3.0524666019852226E-2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18" customFormat="1" ht="15.75" thickBot="1" x14ac:dyDescent="0.3">
      <c r="A5" s="55" t="s">
        <v>20</v>
      </c>
      <c r="B5" s="56">
        <f>D5+K5+N5</f>
        <v>30185</v>
      </c>
      <c r="C5" s="42">
        <v>4213</v>
      </c>
      <c r="D5" s="7">
        <v>22175</v>
      </c>
      <c r="E5" s="9">
        <v>2936</v>
      </c>
      <c r="F5" s="9">
        <v>4358</v>
      </c>
      <c r="G5" s="9">
        <v>6597</v>
      </c>
      <c r="H5" s="9">
        <v>8284</v>
      </c>
      <c r="I5" s="11">
        <f>D5/B5</f>
        <v>0.73463640881232395</v>
      </c>
      <c r="J5" s="12">
        <v>158</v>
      </c>
      <c r="K5" s="45">
        <v>7104</v>
      </c>
      <c r="L5" s="49">
        <f>K5/B5</f>
        <v>0.23534868312075535</v>
      </c>
      <c r="M5" s="57">
        <v>509</v>
      </c>
      <c r="N5" s="58">
        <v>906</v>
      </c>
      <c r="O5" s="11">
        <f>N5/B5</f>
        <v>3.0014908066920656E-2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13" customFormat="1" ht="15.75" thickBot="1" x14ac:dyDescent="0.3">
      <c r="A6" s="46" t="s">
        <v>34</v>
      </c>
      <c r="B6" s="47">
        <f>D6+K6+N6</f>
        <v>20293</v>
      </c>
      <c r="C6" s="42">
        <v>2504</v>
      </c>
      <c r="D6" s="7">
        <v>12852</v>
      </c>
      <c r="E6" s="9">
        <v>1518</v>
      </c>
      <c r="F6" s="9">
        <v>2672</v>
      </c>
      <c r="G6" s="9">
        <v>4223</v>
      </c>
      <c r="H6" s="9">
        <v>4439</v>
      </c>
      <c r="I6" s="11">
        <f>D6/B6</f>
        <v>0.63332183511555706</v>
      </c>
      <c r="J6" s="12">
        <v>120</v>
      </c>
      <c r="K6" s="45">
        <v>6834</v>
      </c>
      <c r="L6" s="49">
        <f>K6/B6</f>
        <v>0.33676637264081211</v>
      </c>
      <c r="M6" s="50">
        <v>394</v>
      </c>
      <c r="N6" s="20">
        <v>607</v>
      </c>
      <c r="O6" s="11">
        <f>N6/B6</f>
        <v>2.991179224363081E-2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8" customFormat="1" ht="15.75" thickBot="1" x14ac:dyDescent="0.3">
      <c r="A7" s="46" t="s">
        <v>19</v>
      </c>
      <c r="B7" s="47">
        <f>D7+K7+N7</f>
        <v>25521</v>
      </c>
      <c r="C7" s="42">
        <v>2042</v>
      </c>
      <c r="D7" s="7">
        <v>18398</v>
      </c>
      <c r="E7" s="9">
        <v>3036</v>
      </c>
      <c r="F7" s="9">
        <v>3585</v>
      </c>
      <c r="G7" s="9">
        <v>6141</v>
      </c>
      <c r="H7" s="9">
        <v>5636</v>
      </c>
      <c r="I7" s="11">
        <f>D7/B7</f>
        <v>0.72089651659417731</v>
      </c>
      <c r="J7" s="12">
        <v>114</v>
      </c>
      <c r="K7" s="45">
        <v>6480</v>
      </c>
      <c r="L7" s="49">
        <f>K7/B7</f>
        <v>0.25390854590337369</v>
      </c>
      <c r="M7" s="57">
        <v>307</v>
      </c>
      <c r="N7" s="58">
        <v>643</v>
      </c>
      <c r="O7" s="11">
        <f>N7/B7</f>
        <v>2.5194937502448965E-2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" customFormat="1" ht="15.75" thickBot="1" x14ac:dyDescent="0.3">
      <c r="A8" s="46" t="s">
        <v>30</v>
      </c>
      <c r="B8" s="47">
        <f>D8+K8+N8</f>
        <v>13423</v>
      </c>
      <c r="C8" s="42">
        <v>923</v>
      </c>
      <c r="D8" s="7">
        <v>8839</v>
      </c>
      <c r="E8" s="9">
        <v>1966</v>
      </c>
      <c r="F8" s="9">
        <v>2212</v>
      </c>
      <c r="G8" s="9">
        <v>2395</v>
      </c>
      <c r="H8" s="9">
        <v>2266</v>
      </c>
      <c r="I8" s="11">
        <f>D8/B8</f>
        <v>0.65849661029576101</v>
      </c>
      <c r="J8" s="12">
        <v>77</v>
      </c>
      <c r="K8" s="45">
        <v>4251</v>
      </c>
      <c r="L8" s="49">
        <f>K8/B8</f>
        <v>0.3166952246144677</v>
      </c>
      <c r="M8" s="50">
        <v>230</v>
      </c>
      <c r="N8" s="20">
        <v>333</v>
      </c>
      <c r="O8" s="11">
        <f>N8/B8</f>
        <v>2.4808165089771288E-2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x14ac:dyDescent="0.25">
      <c r="B9" s="27"/>
      <c r="C9" s="27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x14ac:dyDescent="0.25">
      <c r="A10" s="26" t="s">
        <v>50</v>
      </c>
      <c r="B10" s="27"/>
      <c r="C10" s="27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x14ac:dyDescent="0.25">
      <c r="A11" s="27"/>
      <c r="B11" s="27"/>
      <c r="C11" s="2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x14ac:dyDescent="0.25">
      <c r="A12" s="53" t="s">
        <v>53</v>
      </c>
      <c r="B12" s="2"/>
      <c r="C12" s="27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x14ac:dyDescent="0.25">
      <c r="A13" s="28"/>
      <c r="B13" s="27"/>
      <c r="C13" s="27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x14ac:dyDescent="0.25">
      <c r="A14" s="28"/>
      <c r="B14" s="27"/>
      <c r="C14" s="2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x14ac:dyDescent="0.25">
      <c r="A15" s="28"/>
      <c r="B15" s="27"/>
      <c r="C15" s="27"/>
    </row>
    <row r="16" spans="1:31" x14ac:dyDescent="0.25">
      <c r="A16" s="28"/>
      <c r="B16" s="27"/>
      <c r="C16" s="27"/>
    </row>
    <row r="17" spans="1:3" x14ac:dyDescent="0.25">
      <c r="A17" s="28"/>
      <c r="B17" s="27"/>
      <c r="C17" s="27"/>
    </row>
    <row r="18" spans="1:3" x14ac:dyDescent="0.25">
      <c r="A18" s="28"/>
      <c r="B18" s="27"/>
      <c r="C18" s="27"/>
    </row>
    <row r="19" spans="1:3" x14ac:dyDescent="0.25">
      <c r="A19" s="28"/>
      <c r="B19" s="27"/>
      <c r="C19" s="27"/>
    </row>
    <row r="20" spans="1:3" x14ac:dyDescent="0.25">
      <c r="A20" s="28"/>
      <c r="B20" s="27"/>
      <c r="C20" s="27"/>
    </row>
    <row r="21" spans="1:3" x14ac:dyDescent="0.25">
      <c r="A21" s="28"/>
      <c r="B21" s="27"/>
      <c r="C21" s="27"/>
    </row>
    <row r="22" spans="1:3" x14ac:dyDescent="0.25">
      <c r="A22" s="28"/>
      <c r="B22" s="27"/>
      <c r="C22" s="27"/>
    </row>
    <row r="23" spans="1:3" x14ac:dyDescent="0.25">
      <c r="A23" s="28"/>
      <c r="B23" s="27"/>
      <c r="C23" s="27"/>
    </row>
    <row r="24" spans="1:3" x14ac:dyDescent="0.25">
      <c r="A24" s="28"/>
      <c r="B24" s="27"/>
      <c r="C24" s="27"/>
    </row>
    <row r="25" spans="1:3" x14ac:dyDescent="0.25">
      <c r="A25" s="28"/>
      <c r="B25" s="27"/>
      <c r="C25" s="27"/>
    </row>
    <row r="26" spans="1:3" x14ac:dyDescent="0.25">
      <c r="A26" s="28"/>
      <c r="B26" s="27"/>
      <c r="C26" s="27"/>
    </row>
    <row r="27" spans="1:3" x14ac:dyDescent="0.25">
      <c r="A27" s="28"/>
      <c r="B27" s="27"/>
      <c r="C27" s="27"/>
    </row>
    <row r="28" spans="1:3" x14ac:dyDescent="0.25">
      <c r="A28" s="27"/>
      <c r="B28" s="27"/>
      <c r="C28" s="27"/>
    </row>
    <row r="29" spans="1:3" x14ac:dyDescent="0.25">
      <c r="A29" s="39" t="s">
        <v>49</v>
      </c>
      <c r="B29" s="27"/>
      <c r="C29" s="27"/>
    </row>
  </sheetData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</vt:lpstr>
      <vt:lpstr>Grafikon 2. proračuni</vt:lpstr>
      <vt:lpstr>Grafikon 3. neprofitni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Martina Ščukanec</cp:lastModifiedBy>
  <dcterms:created xsi:type="dcterms:W3CDTF">2020-02-14T12:52:34Z</dcterms:created>
  <dcterms:modified xsi:type="dcterms:W3CDTF">2020-02-19T12:55:45Z</dcterms:modified>
</cp:coreProperties>
</file>