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tabRatio="896" activeTab="1"/>
  </bookViews>
  <sheets>
    <sheet name="Tablica 1" sheetId="12" r:id="rId1"/>
    <sheet name="Tablica 1.1" sheetId="5" r:id="rId2"/>
    <sheet name="Grafikon 1" sheetId="7" r:id="rId3"/>
    <sheet name="Tablica 2" sheetId="10" r:id="rId4"/>
    <sheet name="Grafikon 2. i 3." sheetId="9" r:id="rId5"/>
    <sheet name="Tablica 4" sheetId="6" r:id="rId6"/>
    <sheet name="Grafikon 4" sheetId="8" r:id="rId7"/>
    <sheet name="Tablica 5" sheetId="11" r:id="rId8"/>
  </sheets>
  <definedNames>
    <definedName name="_ftn1" localSheetId="0">'Tablica 1'!$A$26</definedName>
    <definedName name="_ftnref1" localSheetId="0">'Tablica 1'!#REF!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C9" i="9" l="1"/>
  <c r="D9" i="9"/>
  <c r="E9" i="9"/>
  <c r="F9" i="9"/>
  <c r="G9" i="9"/>
  <c r="H9" i="9"/>
  <c r="I9" i="9"/>
  <c r="J9" i="9"/>
  <c r="K9" i="9"/>
  <c r="L9" i="9"/>
  <c r="B9" i="9"/>
  <c r="C12" i="9"/>
  <c r="D12" i="9"/>
  <c r="E12" i="9"/>
  <c r="F12" i="9"/>
  <c r="G12" i="9"/>
  <c r="H12" i="9"/>
  <c r="I12" i="9"/>
  <c r="J12" i="9"/>
  <c r="K12" i="9"/>
  <c r="L12" i="9"/>
  <c r="B12" i="9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8" i="12"/>
  <c r="G10" i="10" l="1"/>
  <c r="F10" i="10"/>
  <c r="H10" i="10"/>
  <c r="I10" i="10"/>
  <c r="J10" i="10"/>
  <c r="E10" i="11" l="1"/>
  <c r="F10" i="11"/>
  <c r="G10" i="11"/>
  <c r="H10" i="11"/>
  <c r="D10" i="11"/>
</calcChain>
</file>

<file path=xl/sharedStrings.xml><?xml version="1.0" encoding="utf-8"?>
<sst xmlns="http://schemas.openxmlformats.org/spreadsheetml/2006/main" count="211" uniqueCount="101">
  <si>
    <t>Opis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</si>
  <si>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</si>
  <si>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</si>
  <si>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</si>
  <si>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</si>
  <si>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</si>
  <si>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</si>
  <si>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</si>
  <si>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</si>
  <si>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</si>
  <si>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</si>
  <si>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</si>
  <si>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</si>
  <si>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</si>
  <si>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</si>
  <si>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</si>
  <si>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</si>
  <si>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OIB</t>
  </si>
  <si>
    <t>Naziv</t>
  </si>
  <si>
    <t>2017.</t>
  </si>
  <si>
    <t>2018.</t>
  </si>
  <si>
    <t>ZADRUGA BRANITELJA STUDIUM ZAGREB</t>
  </si>
  <si>
    <t xml:space="preserve">2008. 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</si>
  <si>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</si>
  <si>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</si>
  <si>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</si>
  <si>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</si>
  <si>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</si>
  <si>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</si>
  <si>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</si>
  <si>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</si>
  <si>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 xml:space="preserve">Trgovinski saldo (izvoz minus uvoz) </t>
  </si>
  <si>
    <r>
      <t>Investicije u novu dugotrajnu imovinu</t>
    </r>
    <r>
      <rPr>
        <sz val="9"/>
        <color indexed="56"/>
        <rFont val="Calibri"/>
        <family val="2"/>
        <charset val="238"/>
      </rPr>
      <t>¹</t>
    </r>
  </si>
  <si>
    <t>Izvor: Fina, Registar godišnjih financijskih izvještaja, obrada GFI-a za razdoblje 2008.-2018. godine</t>
  </si>
  <si>
    <r>
      <rPr>
        <sz val="8"/>
        <color rgb="FF1F497D"/>
        <rFont val="Calibri"/>
        <family val="2"/>
        <charset val="238"/>
      </rPr>
      <t>¹</t>
    </r>
    <r>
      <rPr>
        <sz val="8"/>
        <color rgb="FF1F497D"/>
        <rFont val="Arial"/>
        <family val="2"/>
        <charset val="238"/>
      </rPr>
      <t>Serija podataka u tablici za sve godine prikazana je iz godišnjeg financijskog izvještaja iz kolone tekuće godine</t>
    </r>
  </si>
  <si>
    <t>NKD 01.15 - Uzgoj duhana
(tekuće razdoblje iz godišnjeg financijskog izvještaja)</t>
  </si>
  <si>
    <t xml:space="preserve">Prosječne mjesečne neto plaće po zaposlenom </t>
  </si>
  <si>
    <t>Konsolidirani financijski rezultat - dobit (+) ili gubitak (-) razdoblja</t>
  </si>
  <si>
    <t>Izvoz - uzgoj duhana</t>
  </si>
  <si>
    <t>Uvoz - uzgoj duhana</t>
  </si>
  <si>
    <t>Izvoz - proizvodnja duhanskih proizvoda</t>
  </si>
  <si>
    <t>Uvoz - proizvodnja duhanskih proizvoda</t>
  </si>
  <si>
    <t>Ukupan prihod</t>
  </si>
  <si>
    <t>1.</t>
  </si>
  <si>
    <t>TDR d.o.o.</t>
  </si>
  <si>
    <t>2.</t>
  </si>
  <si>
    <t>HRVATSKI DUHANI d.d.</t>
  </si>
  <si>
    <t>3.</t>
  </si>
  <si>
    <t>Ukupno</t>
  </si>
  <si>
    <r>
      <rPr>
        <b/>
        <sz val="10"/>
        <color theme="3" tint="-0.249977111117893"/>
        <rFont val="Arial"/>
        <family val="2"/>
        <charset val="238"/>
      </rPr>
      <t xml:space="preserve">Tablica 2. </t>
    </r>
    <r>
      <rPr>
        <sz val="10"/>
        <color theme="3" tint="-0.249977111117893"/>
        <rFont val="Arial"/>
        <family val="2"/>
        <charset val="238"/>
      </rPr>
      <t>Poduzetnici u djelatnosti proizvodnje duhanskih proizvoda (NKD 12.00), rangirani prema ukupnom prihodu u 2018. godini (iznosi u tisućama kuna)</t>
    </r>
  </si>
  <si>
    <t>Rang 2018.</t>
  </si>
  <si>
    <t>Izvor: Fina, Registar godišnjih financijskih izvještaja, obrada GFI-a za 2018. godinu</t>
  </si>
  <si>
    <t>AGRODUHAN d.o.o.</t>
  </si>
  <si>
    <t>AGROPLAN d.o.o.</t>
  </si>
  <si>
    <t>* Pozicija iz GFI-a (iz obrazaca do 2016.) - "Investicije u novu dugotrajnu imovinu" istovjetna je poziciji "Bruto investicije samo u novu dugotrajnu imovinu" u obrascima GFI-a 2016. - 2018.</t>
  </si>
  <si>
    <t>2005.</t>
  </si>
  <si>
    <t xml:space="preserve">Broj poduzetnika </t>
  </si>
  <si>
    <t xml:space="preserve">Broj dobitaša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</si>
  <si>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</si>
  <si>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</si>
  <si>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</si>
  <si>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</si>
  <si>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</si>
  <si>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</si>
  <si>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</si>
  <si>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</si>
  <si>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Izvoz </t>
  </si>
  <si>
    <t xml:space="preserve">Uvoz </t>
  </si>
  <si>
    <t>2002.</t>
  </si>
  <si>
    <t>2009.</t>
  </si>
  <si>
    <t>Izvor: Fina, Registar godišnjih financijskih izvještaja</t>
  </si>
  <si>
    <t>Izvor: Fina, Registar godišnjih financijskih izvještaja, obrada GFI-a za razdoblje 2002.-2018. godine</t>
  </si>
  <si>
    <t>2003.</t>
  </si>
  <si>
    <t>2004.</t>
  </si>
  <si>
    <t>2006.</t>
  </si>
  <si>
    <t>2007.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</si>
  <si>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</si>
  <si>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t>Rang 2002.</t>
  </si>
  <si>
    <t>Rang 2009.</t>
  </si>
  <si>
    <t>Neto dobit/ gubitak</t>
  </si>
  <si>
    <t>TVORNICA DUHANA UDBINA d.o.o.</t>
  </si>
  <si>
    <r>
      <t>Tablica 4.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razredu djelat. 01.15 – Uzgoj duhana od 2008. do 2018. g. (iznosi u tisućama kn, prosječne plaće u kn)</t>
    </r>
  </si>
  <si>
    <r>
      <rPr>
        <b/>
        <sz val="10"/>
        <color theme="3" tint="-0.249977111117893"/>
        <rFont val="Arial"/>
        <family val="2"/>
        <charset val="238"/>
      </rPr>
      <t>Grafikon 4.</t>
    </r>
    <r>
      <rPr>
        <b/>
        <sz val="11"/>
        <color theme="3" tint="-0.249977111117893"/>
        <rFont val="Calibri"/>
        <family val="2"/>
        <charset val="238"/>
        <scheme val="minor"/>
      </rPr>
      <t xml:space="preserve">  </t>
    </r>
    <r>
      <rPr>
        <sz val="11"/>
        <color theme="3" tint="-0.249977111117893"/>
        <rFont val="Calibri"/>
        <family val="2"/>
        <scheme val="minor"/>
      </rPr>
      <t>Prikaz ukupnih prihoda i konsolidiranog rezultata poduzetnika u razredu djelatnosti 01.15 – Uzgoj duhana u razdoblju 2008. g. – 2018. g.</t>
    </r>
    <r>
      <rPr>
        <sz val="11"/>
        <color theme="3" tint="-0.249977111117893"/>
        <rFont val="Calibri"/>
        <family val="2"/>
        <charset val="238"/>
      </rPr>
      <t>¹</t>
    </r>
    <r>
      <rPr>
        <sz val="11"/>
        <color theme="3" tint="-0.249977111117893"/>
        <rFont val="Calibri"/>
        <family val="2"/>
        <scheme val="minor"/>
      </rPr>
      <t xml:space="preserve"> (iznosi u tisućama kuna)</t>
    </r>
  </si>
  <si>
    <r>
      <rPr>
        <b/>
        <sz val="10"/>
        <color theme="3" tint="-0.249977111117893"/>
        <rFont val="Arial"/>
        <family val="2"/>
        <charset val="238"/>
      </rPr>
      <t>Tablica 5.</t>
    </r>
    <r>
      <rPr>
        <sz val="10"/>
        <color theme="3" tint="-0.249977111117893"/>
        <rFont val="Arial"/>
        <family val="2"/>
        <charset val="238"/>
      </rPr>
      <t xml:space="preserve"> Poduzetnici u djelatnosti uzgoja duhana (NKD 01.15), rangirani prema dobiti razdoblja u 2018. godini (iznosi u tisućama kuna)</t>
    </r>
  </si>
  <si>
    <t>Izvor: Fina, Registar godišnjih financijskih izvještaja, obrada GFI-a za 2002., 2009., 2018. godinu</t>
  </si>
  <si>
    <r>
      <t>Tablica 1.1.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razredu djelatnosti 12.00 – Proizvodnja duhanskih proizvoda od 2008. do 2018. g.</t>
    </r>
    <r>
      <rPr>
        <sz val="10"/>
        <color theme="3" tint="-0.249977111117893"/>
        <rFont val="Calibri"/>
        <family val="2"/>
        <charset val="238"/>
      </rPr>
      <t>¹</t>
    </r>
    <r>
      <rPr>
        <sz val="10"/>
        <color theme="3" tint="-0.249977111117893"/>
        <rFont val="Arial"/>
        <family val="2"/>
        <charset val="238"/>
      </rPr>
      <t xml:space="preserve"> (iznosi u tisućama kn, prosječne plaće u kn)</t>
    </r>
  </si>
  <si>
    <r>
      <t>NKD 12.00 - Proizvodnja duhanskih proizvoda</t>
    </r>
    <r>
      <rPr>
        <b/>
        <sz val="10"/>
        <color indexed="9"/>
        <rFont val="Calibri"/>
        <family val="2"/>
        <charset val="238"/>
      </rPr>
      <t>¹</t>
    </r>
    <r>
      <rPr>
        <b/>
        <sz val="10"/>
        <color indexed="9"/>
        <rFont val="Arial"/>
        <family val="2"/>
        <charset val="238"/>
      </rPr>
      <t xml:space="preserve">
(tekuće razdoblje iz godišnjeg financijskog izvještaja)</t>
    </r>
  </si>
  <si>
    <r>
      <t>Investicije u novu dugotrajnu imovinu</t>
    </r>
    <r>
      <rPr>
        <sz val="10"/>
        <color indexed="56"/>
        <rFont val="Calibri"/>
        <family val="2"/>
        <charset val="238"/>
      </rPr>
      <t>²</t>
    </r>
  </si>
  <si>
    <t>*Serija podataka u tablici za sve godine prikazana je iz godišnjeg financijskog izvještaja iz kolone tekuće godine</t>
  </si>
  <si>
    <r>
      <t>Grafikon 1.</t>
    </r>
    <r>
      <rPr>
        <sz val="10"/>
        <color theme="3" tint="-0.249977111117893"/>
        <rFont val="Arial"/>
        <family val="2"/>
        <charset val="238"/>
      </rPr>
      <t xml:space="preserve">  Prikaz ukupnih prihoda i dobiti razdoblja poduzetnika u razredu djelatnosti 12.00 – Proizvodnja duhanskih proizvoda, presjek 2002.-2009.-2018. godina* (iznosi u tisućama kuna)</t>
    </r>
  </si>
  <si>
    <r>
      <t xml:space="preserve">NKD 12.00 - Proizvodnja duhanskih proizvoda¹
</t>
    </r>
    <r>
      <rPr>
        <sz val="9"/>
        <color rgb="FFFFFFFF"/>
        <rFont val="Arial"/>
        <family val="2"/>
        <charset val="238"/>
      </rPr>
      <t>(tekuće razdoblje iz godišnjeg financijskog izvještaja)</t>
    </r>
  </si>
  <si>
    <t>Investicije u novu dugotrajnu imovinu²</t>
  </si>
  <si>
    <r>
      <rPr>
        <sz val="8"/>
        <color rgb="FF244061"/>
        <rFont val="Calibri"/>
        <family val="2"/>
        <charset val="238"/>
      </rPr>
      <t xml:space="preserve">¹ </t>
    </r>
    <r>
      <rPr>
        <sz val="8"/>
        <color rgb="FF244061"/>
        <rFont val="Arial"/>
        <family val="2"/>
        <charset val="238"/>
      </rPr>
      <t>Šifra djelatnosti proizvodnje duhanskih proizvoda prema NKD2002 – 16.00, a prema NKD2007 – 12.00.</t>
    </r>
  </si>
  <si>
    <t>Indeks 2018./02.</t>
  </si>
  <si>
    <t>(iznosi u tisućama kuna, prosječne plaće u kunama)</t>
  </si>
  <si>
    <t>Odnos izvoza i uvoza</t>
  </si>
  <si>
    <t>Dobit ili gubitak razdoblja</t>
  </si>
  <si>
    <t>(iznosi u tisućama kuna)</t>
  </si>
  <si>
    <r>
      <rPr>
        <b/>
        <sz val="9"/>
        <color theme="3" tint="-0.249977111117893"/>
        <rFont val="Arial"/>
        <family val="2"/>
        <charset val="238"/>
      </rPr>
      <t>Grafikon 2. i 3.</t>
    </r>
    <r>
      <rPr>
        <sz val="9"/>
        <color theme="3" tint="-0.249977111117893"/>
        <rFont val="Arial"/>
        <family val="2"/>
        <charset val="238"/>
      </rPr>
      <t xml:space="preserve">  Prikaz usporedbe pozicije izvoza i uvoza poduzetnika u razredima djelatnosti 12.00 – Proizvodnja duhanskih proizvoda i 01.15 – Uzgoj duhana u razdoblju 2008. g. – 2018. g.¹ </t>
    </r>
  </si>
  <si>
    <r>
      <rPr>
        <sz val="8"/>
        <color theme="3" tint="-0.499984740745262"/>
        <rFont val="Calibri"/>
        <family val="2"/>
        <charset val="238"/>
      </rPr>
      <t>¹</t>
    </r>
    <r>
      <rPr>
        <sz val="8"/>
        <color theme="3" tint="-0.499984740745262"/>
        <rFont val="Arial"/>
        <family val="2"/>
        <charset val="238"/>
      </rPr>
      <t>Serija podataka u tablici za sve godine prikazana je iz godišnjeg financijskog izvještaja iz kolone tekuće godine</t>
    </r>
  </si>
  <si>
    <r>
      <t xml:space="preserve">Tablica 1. </t>
    </r>
    <r>
      <rPr>
        <sz val="9"/>
        <color theme="4" tint="-0.499984740745262"/>
        <rFont val="Arial"/>
        <family val="2"/>
        <charset val="238"/>
      </rPr>
      <t xml:space="preserve">Osnovni financijski rezultati poslovanja poduzetnika u djel. proizvodnje duhanskih proizvoda - presjek 2002.-2009.-2018. godina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</si>
</sst>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.5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56"/>
      <name val="Calibri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sz val="8"/>
      <color rgb="FF1F497D"/>
      <name val="Calibri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theme="3" tint="-0.249977111117893"/>
      <name val="Calibri"/>
      <family val="2"/>
      <charset val="238"/>
    </font>
    <font>
      <sz val="9"/>
      <color theme="4" tint="-0.499984740745262"/>
      <name val="Arial"/>
      <family val="2"/>
      <charset val="238"/>
    </font>
    <font>
      <sz val="10"/>
      <name val="MS Sans Serif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11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scheme val="minor"/>
    </font>
    <font>
      <sz val="9.5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Calibri"/>
      <family val="2"/>
      <charset val="238"/>
    </font>
    <font>
      <b/>
      <sz val="10"/>
      <color indexed="9"/>
      <name val="Arial"/>
      <family val="2"/>
      <charset val="238"/>
    </font>
    <font>
      <sz val="9"/>
      <color rgb="FFFFFFFF"/>
      <name val="Arial"/>
      <family val="2"/>
      <charset val="238"/>
    </font>
    <font>
      <b/>
      <sz val="9"/>
      <color rgb="FF00325A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10"/>
      <color indexed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56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theme="3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3" tint="-0.499984740745262"/>
      <name val="Arial"/>
      <family val="2"/>
      <charset val="238"/>
    </font>
    <font>
      <sz val="8"/>
      <color theme="3" tint="-0.499984740745262"/>
      <name val="Calibri"/>
      <family val="2"/>
      <charset val="238"/>
    </font>
    <font>
      <b/>
      <sz val="9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FF0000"/>
      </top>
      <bottom style="thin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22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40" fillId="0" borderId="0" applyNumberFormat="0" applyFill="0" applyBorder="0" applyAlignment="0" applyProtection="0"/>
    <xf numFmtId="0" fontId="2" fillId="0" borderId="0"/>
  </cellStyleXfs>
  <cellXfs count="131">
    <xf numFmtId="0" fontId="0" fillId="0" borderId="0" xfId="0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5" fillId="0" borderId="0" xfId="1" applyFont="1" applyAlignment="1"/>
    <xf numFmtId="0" fontId="5" fillId="0" borderId="0" xfId="1"/>
    <xf numFmtId="49" fontId="11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164" fontId="5" fillId="0" borderId="0" xfId="1" applyNumberFormat="1"/>
    <xf numFmtId="0" fontId="16" fillId="0" borderId="0" xfId="1" applyFont="1" applyAlignment="1">
      <alignment horizontal="left" vertical="center"/>
    </xf>
    <xf numFmtId="0" fontId="18" fillId="0" borderId="0" xfId="1" applyFont="1"/>
    <xf numFmtId="3" fontId="10" fillId="3" borderId="2" xfId="0" applyNumberFormat="1" applyFont="1" applyFill="1" applyBorder="1" applyAlignment="1">
      <alignment horizontal="right" vertical="center"/>
    </xf>
    <xf numFmtId="3" fontId="10" fillId="3" borderId="3" xfId="0" applyNumberFormat="1" applyFont="1" applyFill="1" applyBorder="1" applyAlignment="1">
      <alignment horizontal="right" vertical="center"/>
    </xf>
    <xf numFmtId="3" fontId="10" fillId="3" borderId="7" xfId="0" applyNumberFormat="1" applyFont="1" applyFill="1" applyBorder="1" applyAlignment="1">
      <alignment horizontal="right" vertical="center"/>
    </xf>
    <xf numFmtId="3" fontId="10" fillId="3" borderId="8" xfId="0" applyNumberFormat="1" applyFont="1" applyFill="1" applyBorder="1" applyAlignment="1">
      <alignment horizontal="right" vertical="center"/>
    </xf>
    <xf numFmtId="3" fontId="10" fillId="3" borderId="6" xfId="0" applyNumberFormat="1" applyFont="1" applyFill="1" applyBorder="1" applyAlignment="1">
      <alignment horizontal="right" vertical="center"/>
    </xf>
    <xf numFmtId="3" fontId="10" fillId="3" borderId="9" xfId="0" applyNumberFormat="1" applyFont="1" applyFill="1" applyBorder="1" applyAlignment="1">
      <alignment horizontal="right" vertical="center"/>
    </xf>
    <xf numFmtId="0" fontId="5" fillId="0" borderId="0" xfId="2" applyFont="1"/>
    <xf numFmtId="0" fontId="5" fillId="0" borderId="0" xfId="2"/>
    <xf numFmtId="0" fontId="9" fillId="2" borderId="1" xfId="2" applyFont="1" applyFill="1" applyBorder="1" applyAlignment="1">
      <alignment horizontal="center" vertical="center" wrapText="1"/>
    </xf>
    <xf numFmtId="0" fontId="5" fillId="0" borderId="0" xfId="2" applyFill="1"/>
    <xf numFmtId="0" fontId="23" fillId="0" borderId="0" xfId="1" applyFont="1" applyAlignment="1"/>
    <xf numFmtId="0" fontId="23" fillId="0" borderId="0" xfId="1" applyFont="1"/>
    <xf numFmtId="3" fontId="10" fillId="3" borderId="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3" fontId="10" fillId="3" borderId="11" xfId="0" applyNumberFormat="1" applyFont="1" applyFill="1" applyBorder="1" applyAlignment="1">
      <alignment horizontal="right" vertical="center"/>
    </xf>
    <xf numFmtId="3" fontId="10" fillId="3" borderId="5" xfId="0" applyNumberFormat="1" applyFont="1" applyFill="1" applyBorder="1" applyAlignment="1">
      <alignment horizontal="right" vertical="center"/>
    </xf>
    <xf numFmtId="164" fontId="0" fillId="0" borderId="0" xfId="0" applyNumberFormat="1"/>
    <xf numFmtId="3" fontId="10" fillId="3" borderId="13" xfId="0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>
      <alignment horizontal="left" vertical="center"/>
    </xf>
    <xf numFmtId="3" fontId="13" fillId="3" borderId="6" xfId="0" applyNumberFormat="1" applyFont="1" applyFill="1" applyBorder="1" applyAlignment="1">
      <alignment horizontal="right" vertical="center"/>
    </xf>
    <xf numFmtId="0" fontId="24" fillId="4" borderId="14" xfId="1" applyFont="1" applyFill="1" applyBorder="1" applyAlignment="1">
      <alignment vertical="center" wrapText="1"/>
    </xf>
    <xf numFmtId="3" fontId="24" fillId="4" borderId="1" xfId="1" applyNumberFormat="1" applyFont="1" applyFill="1" applyBorder="1" applyAlignment="1">
      <alignment horizontal="right" vertical="center" wrapText="1"/>
    </xf>
    <xf numFmtId="3" fontId="13" fillId="3" borderId="0" xfId="0" applyNumberFormat="1" applyFont="1" applyFill="1" applyBorder="1" applyAlignment="1">
      <alignment horizontal="right" vertical="center"/>
    </xf>
    <xf numFmtId="3" fontId="13" fillId="3" borderId="10" xfId="0" applyNumberFormat="1" applyFont="1" applyFill="1" applyBorder="1" applyAlignment="1">
      <alignment horizontal="right" vertical="center"/>
    </xf>
    <xf numFmtId="3" fontId="13" fillId="3" borderId="12" xfId="0" applyNumberFormat="1" applyFont="1" applyFill="1" applyBorder="1" applyAlignment="1">
      <alignment horizontal="right" vertical="center"/>
    </xf>
    <xf numFmtId="3" fontId="10" fillId="3" borderId="12" xfId="0" applyNumberFormat="1" applyFont="1" applyFill="1" applyBorder="1" applyAlignment="1">
      <alignment horizontal="right" vertical="center"/>
    </xf>
    <xf numFmtId="0" fontId="5" fillId="0" borderId="0" xfId="2" applyAlignment="1"/>
    <xf numFmtId="0" fontId="19" fillId="0" borderId="0" xfId="2" applyFont="1"/>
    <xf numFmtId="0" fontId="27" fillId="0" borderId="0" xfId="1" applyFont="1"/>
    <xf numFmtId="0" fontId="9" fillId="2" borderId="1" xfId="2" applyFont="1" applyFill="1" applyBorder="1" applyAlignment="1">
      <alignment vertical="center" wrapText="1"/>
    </xf>
    <xf numFmtId="0" fontId="10" fillId="3" borderId="1" xfId="2" applyFont="1" applyFill="1" applyBorder="1" applyAlignment="1">
      <alignment horizontal="left" vertical="center"/>
    </xf>
    <xf numFmtId="0" fontId="19" fillId="0" borderId="0" xfId="2" applyFont="1" applyAlignment="1"/>
    <xf numFmtId="0" fontId="5" fillId="0" borderId="0" xfId="7"/>
    <xf numFmtId="0" fontId="29" fillId="0" borderId="0" xfId="7" applyFont="1" applyAlignment="1">
      <alignment vertical="center"/>
    </xf>
    <xf numFmtId="0" fontId="30" fillId="0" borderId="0" xfId="7" applyFont="1" applyAlignment="1">
      <alignment horizontal="right" vertical="center"/>
    </xf>
    <xf numFmtId="0" fontId="24" fillId="3" borderId="1" xfId="7" applyFont="1" applyFill="1" applyBorder="1" applyAlignment="1">
      <alignment horizontal="center" vertical="center" wrapText="1"/>
    </xf>
    <xf numFmtId="0" fontId="32" fillId="3" borderId="1" xfId="7" applyFont="1" applyFill="1" applyBorder="1" applyAlignment="1">
      <alignment horizontal="center" vertical="center" wrapText="1"/>
    </xf>
    <xf numFmtId="0" fontId="24" fillId="3" borderId="1" xfId="7" applyFont="1" applyFill="1" applyBorder="1" applyAlignment="1">
      <alignment horizontal="right" vertical="center" wrapText="1"/>
    </xf>
    <xf numFmtId="3" fontId="24" fillId="3" borderId="1" xfId="7" applyNumberFormat="1" applyFont="1" applyFill="1" applyBorder="1" applyAlignment="1">
      <alignment horizontal="right" vertical="center" wrapText="1"/>
    </xf>
    <xf numFmtId="3" fontId="13" fillId="3" borderId="1" xfId="7" applyNumberFormat="1" applyFont="1" applyFill="1" applyBorder="1" applyAlignment="1">
      <alignment horizontal="right" vertical="center" wrapText="1"/>
    </xf>
    <xf numFmtId="164" fontId="5" fillId="0" borderId="0" xfId="7" applyNumberFormat="1"/>
    <xf numFmtId="0" fontId="15" fillId="0" borderId="0" xfId="5" applyFont="1"/>
    <xf numFmtId="0" fontId="5" fillId="0" borderId="0" xfId="7" applyFill="1"/>
    <xf numFmtId="14" fontId="5" fillId="0" borderId="0" xfId="7" applyNumberFormat="1" applyFill="1"/>
    <xf numFmtId="0" fontId="32" fillId="3" borderId="1" xfId="7" applyFont="1" applyFill="1" applyBorder="1" applyAlignment="1">
      <alignment horizontal="left" vertical="center" wrapText="1"/>
    </xf>
    <xf numFmtId="3" fontId="34" fillId="3" borderId="1" xfId="0" applyNumberFormat="1" applyFont="1" applyFill="1" applyBorder="1" applyAlignment="1">
      <alignment horizontal="right" vertical="center"/>
    </xf>
    <xf numFmtId="3" fontId="34" fillId="3" borderId="9" xfId="0" applyNumberFormat="1" applyFont="1" applyFill="1" applyBorder="1" applyAlignment="1">
      <alignment horizontal="right" vertical="center"/>
    </xf>
    <xf numFmtId="3" fontId="34" fillId="3" borderId="7" xfId="0" applyNumberFormat="1" applyFont="1" applyFill="1" applyBorder="1" applyAlignment="1">
      <alignment horizontal="right" vertical="center"/>
    </xf>
    <xf numFmtId="3" fontId="34" fillId="3" borderId="3" xfId="0" applyNumberFormat="1" applyFont="1" applyFill="1" applyBorder="1" applyAlignment="1">
      <alignment horizontal="right" vertical="center"/>
    </xf>
    <xf numFmtId="3" fontId="34" fillId="3" borderId="2" xfId="0" applyNumberFormat="1" applyFont="1" applyFill="1" applyBorder="1" applyAlignment="1">
      <alignment horizontal="right" vertical="center"/>
    </xf>
    <xf numFmtId="3" fontId="34" fillId="3" borderId="6" xfId="0" applyNumberFormat="1" applyFont="1" applyFill="1" applyBorder="1" applyAlignment="1">
      <alignment horizontal="right" vertical="center"/>
    </xf>
    <xf numFmtId="3" fontId="34" fillId="3" borderId="8" xfId="0" applyNumberFormat="1" applyFont="1" applyFill="1" applyBorder="1" applyAlignment="1">
      <alignment horizontal="right" vertical="center"/>
    </xf>
    <xf numFmtId="0" fontId="34" fillId="3" borderId="1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horizontal="left" vertical="center" wrapText="1"/>
    </xf>
    <xf numFmtId="164" fontId="0" fillId="0" borderId="0" xfId="0" applyNumberFormat="1" applyFill="1"/>
    <xf numFmtId="0" fontId="16" fillId="0" borderId="0" xfId="10" applyFont="1" applyAlignment="1">
      <alignment horizontal="left" vertical="center"/>
    </xf>
    <xf numFmtId="0" fontId="3" fillId="0" borderId="0" xfId="11"/>
    <xf numFmtId="0" fontId="24" fillId="4" borderId="1" xfId="11" applyFont="1" applyFill="1" applyBorder="1" applyAlignment="1">
      <alignment vertical="center" wrapText="1"/>
    </xf>
    <xf numFmtId="3" fontId="24" fillId="4" borderId="1" xfId="11" applyNumberFormat="1" applyFont="1" applyFill="1" applyBorder="1" applyAlignment="1">
      <alignment horizontal="right" vertical="center" wrapText="1"/>
    </xf>
    <xf numFmtId="0" fontId="39" fillId="4" borderId="1" xfId="11" applyFont="1" applyFill="1" applyBorder="1" applyAlignment="1">
      <alignment vertical="center" wrapText="1"/>
    </xf>
    <xf numFmtId="3" fontId="39" fillId="4" borderId="1" xfId="11" applyNumberFormat="1" applyFont="1" applyFill="1" applyBorder="1" applyAlignment="1">
      <alignment horizontal="right" vertical="center" wrapText="1"/>
    </xf>
    <xf numFmtId="0" fontId="40" fillId="0" borderId="0" xfId="12" applyAlignment="1">
      <alignment vertical="center"/>
    </xf>
    <xf numFmtId="0" fontId="41" fillId="0" borderId="0" xfId="0" applyFont="1" applyAlignment="1">
      <alignment horizontal="left" vertical="center"/>
    </xf>
    <xf numFmtId="0" fontId="24" fillId="3" borderId="1" xfId="7" applyFont="1" applyFill="1" applyBorder="1" applyAlignment="1">
      <alignment vertical="center"/>
    </xf>
    <xf numFmtId="0" fontId="31" fillId="5" borderId="1" xfId="7" applyFont="1" applyFill="1" applyBorder="1" applyAlignment="1">
      <alignment horizontal="center" vertical="center" wrapText="1"/>
    </xf>
    <xf numFmtId="3" fontId="33" fillId="5" borderId="1" xfId="7" applyNumberFormat="1" applyFont="1" applyFill="1" applyBorder="1" applyAlignment="1">
      <alignment horizontal="right" vertical="center" wrapText="1"/>
    </xf>
    <xf numFmtId="0" fontId="44" fillId="0" borderId="0" xfId="0" applyFont="1"/>
    <xf numFmtId="49" fontId="37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 wrapText="1"/>
    </xf>
    <xf numFmtId="0" fontId="33" fillId="5" borderId="1" xfId="11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33" fillId="5" borderId="15" xfId="7" applyFont="1" applyFill="1" applyBorder="1" applyAlignment="1">
      <alignment horizontal="left" vertical="center" wrapText="1"/>
    </xf>
    <xf numFmtId="0" fontId="33" fillId="5" borderId="16" xfId="7" applyFont="1" applyFill="1" applyBorder="1" applyAlignment="1">
      <alignment horizontal="left" vertical="center" wrapText="1"/>
    </xf>
    <xf numFmtId="0" fontId="33" fillId="5" borderId="17" xfId="7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3" fillId="5" borderId="1" xfId="7" applyFont="1" applyFill="1" applyBorder="1" applyAlignment="1">
      <alignment horizontal="left" vertical="center" wrapText="1"/>
    </xf>
    <xf numFmtId="3" fontId="24" fillId="4" borderId="2" xfId="11" applyNumberFormat="1" applyFont="1" applyFill="1" applyBorder="1" applyAlignment="1">
      <alignment horizontal="right" vertical="center" wrapText="1"/>
    </xf>
    <xf numFmtId="3" fontId="39" fillId="4" borderId="2" xfId="11" applyNumberFormat="1" applyFont="1" applyFill="1" applyBorder="1" applyAlignment="1">
      <alignment horizontal="right" vertical="center" wrapText="1"/>
    </xf>
    <xf numFmtId="165" fontId="21" fillId="7" borderId="1" xfId="11" applyNumberFormat="1" applyFont="1" applyFill="1" applyBorder="1" applyAlignment="1">
      <alignment vertical="center"/>
    </xf>
    <xf numFmtId="165" fontId="47" fillId="7" borderId="1" xfId="11" applyNumberFormat="1" applyFont="1" applyFill="1" applyBorder="1" applyAlignment="1">
      <alignment vertical="center"/>
    </xf>
    <xf numFmtId="0" fontId="47" fillId="0" borderId="0" xfId="11" applyFont="1" applyAlignment="1">
      <alignment vertical="center"/>
    </xf>
    <xf numFmtId="0" fontId="48" fillId="0" borderId="0" xfId="11" applyFont="1" applyAlignment="1">
      <alignment vertical="center"/>
    </xf>
    <xf numFmtId="0" fontId="1" fillId="0" borderId="0" xfId="2" applyFont="1"/>
    <xf numFmtId="0" fontId="46" fillId="0" borderId="0" xfId="2" applyFont="1"/>
    <xf numFmtId="0" fontId="48" fillId="6" borderId="1" xfId="2" applyFont="1" applyFill="1" applyBorder="1" applyAlignment="1">
      <alignment vertical="center"/>
    </xf>
    <xf numFmtId="165" fontId="49" fillId="6" borderId="1" xfId="2" applyNumberFormat="1" applyFont="1" applyFill="1" applyBorder="1" applyAlignment="1">
      <alignment vertical="center"/>
    </xf>
    <xf numFmtId="165" fontId="50" fillId="6" borderId="1" xfId="0" applyNumberFormat="1" applyFont="1" applyFill="1" applyBorder="1" applyAlignment="1">
      <alignment horizontal="right" vertical="center"/>
    </xf>
    <xf numFmtId="165" fontId="51" fillId="6" borderId="1" xfId="2" applyNumberFormat="1" applyFont="1" applyFill="1" applyBorder="1" applyAlignment="1">
      <alignment vertical="center"/>
    </xf>
    <xf numFmtId="165" fontId="49" fillId="6" borderId="1" xfId="0" applyNumberFormat="1" applyFont="1" applyFill="1" applyBorder="1" applyAlignment="1">
      <alignment horizontal="right" vertical="center"/>
    </xf>
    <xf numFmtId="165" fontId="52" fillId="6" borderId="1" xfId="2" applyNumberFormat="1" applyFont="1" applyFill="1" applyBorder="1" applyAlignment="1">
      <alignment vertical="center"/>
    </xf>
    <xf numFmtId="0" fontId="53" fillId="5" borderId="1" xfId="7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right" vertical="center"/>
    </xf>
    <xf numFmtId="3" fontId="10" fillId="3" borderId="18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 wrapText="1"/>
    </xf>
    <xf numFmtId="0" fontId="51" fillId="3" borderId="1" xfId="2" applyFont="1" applyFill="1" applyBorder="1" applyAlignment="1">
      <alignment horizontal="left" vertical="center"/>
    </xf>
    <xf numFmtId="3" fontId="10" fillId="3" borderId="19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left" vertical="center"/>
    </xf>
    <xf numFmtId="3" fontId="10" fillId="3" borderId="20" xfId="0" applyNumberFormat="1" applyFont="1" applyFill="1" applyBorder="1" applyAlignment="1">
      <alignment horizontal="right" vertical="center"/>
    </xf>
    <xf numFmtId="3" fontId="10" fillId="3" borderId="21" xfId="0" applyNumberFormat="1" applyFont="1" applyFill="1" applyBorder="1" applyAlignment="1">
      <alignment horizontal="right" vertical="center"/>
    </xf>
    <xf numFmtId="49" fontId="11" fillId="5" borderId="7" xfId="0" applyNumberFormat="1" applyFont="1" applyFill="1" applyBorder="1" applyAlignment="1">
      <alignment horizontal="center" vertical="center" wrapText="1"/>
    </xf>
    <xf numFmtId="0" fontId="52" fillId="0" borderId="0" xfId="2" applyFont="1" applyAlignment="1">
      <alignment vertical="center"/>
    </xf>
    <xf numFmtId="0" fontId="54" fillId="0" borderId="0" xfId="2" applyFont="1" applyAlignment="1"/>
    <xf numFmtId="0" fontId="56" fillId="0" borderId="0" xfId="1" applyFont="1" applyAlignment="1">
      <alignment horizontal="left" vertical="center"/>
    </xf>
    <xf numFmtId="0" fontId="52" fillId="0" borderId="0" xfId="1" applyFont="1" applyAlignment="1">
      <alignment horizontal="left" vertical="center"/>
    </xf>
    <xf numFmtId="0" fontId="33" fillId="5" borderId="2" xfId="11" applyFont="1" applyFill="1" applyBorder="1" applyAlignment="1">
      <alignment horizontal="center" vertical="center" wrapText="1"/>
    </xf>
    <xf numFmtId="3" fontId="24" fillId="4" borderId="8" xfId="11" applyNumberFormat="1" applyFont="1" applyFill="1" applyBorder="1" applyAlignment="1">
      <alignment horizontal="right" vertical="center" wrapText="1"/>
    </xf>
    <xf numFmtId="3" fontId="24" fillId="4" borderId="4" xfId="11" applyNumberFormat="1" applyFont="1" applyFill="1" applyBorder="1" applyAlignment="1">
      <alignment horizontal="right" vertical="center" wrapText="1"/>
    </xf>
    <xf numFmtId="165" fontId="21" fillId="7" borderId="8" xfId="11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58" fillId="5" borderId="1" xfId="0" applyFont="1" applyFill="1" applyBorder="1" applyAlignment="1">
      <alignment vertical="center"/>
    </xf>
    <xf numFmtId="3" fontId="43" fillId="3" borderId="1" xfId="0" applyNumberFormat="1" applyFont="1" applyFill="1" applyBorder="1" applyAlignment="1">
      <alignment horizontal="right" vertical="center"/>
    </xf>
  </cellXfs>
  <cellStyles count="14">
    <cellStyle name="Hiperveza" xfId="12" builtinId="8"/>
    <cellStyle name="Normal 2" xfId="3"/>
    <cellStyle name="Normal 3" xfId="4"/>
    <cellStyle name="Normalno" xfId="0" builtinId="0"/>
    <cellStyle name="Normalno 2" xfId="5"/>
    <cellStyle name="Normalno 2 3" xfId="6"/>
    <cellStyle name="Normalno 3" xfId="1"/>
    <cellStyle name="Normalno 3 3" xfId="10"/>
    <cellStyle name="Normalno 4" xfId="2"/>
    <cellStyle name="Normalno 5" xfId="7"/>
    <cellStyle name="Normalno 6" xfId="8"/>
    <cellStyle name="Normalno 7" xfId="11"/>
    <cellStyle name="Normalno 8" xfId="13"/>
    <cellStyle name="Postotak 2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49441134939493E-2"/>
          <c:y val="0.15194444444444444"/>
          <c:w val="0.92103764692829648"/>
          <c:h val="0.73827901720618261"/>
        </c:manualLayout>
      </c:layout>
      <c:lineChart>
        <c:grouping val="standard"/>
        <c:varyColors val="0"/>
        <c:ser>
          <c:idx val="0"/>
          <c:order val="0"/>
          <c:tx>
            <c:strRef>
              <c:f>'Tablica 1.1'!$A$32</c:f>
              <c:strCache>
                <c:ptCount val="1"/>
                <c:pt idx="0">
                  <c:v>Ukupni prihodi</c:v>
                </c:pt>
              </c:strCache>
            </c:strRef>
          </c:tx>
          <c:marker>
            <c:symbol val="none"/>
          </c:marker>
          <c:cat>
            <c:strRef>
              <c:f>'Tablica 1.1'!$B$31:$R$31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 </c:v>
                </c:pt>
                <c:pt idx="7">
                  <c:v>2009. </c:v>
                </c:pt>
                <c:pt idx="8">
                  <c:v>2010. </c:v>
                </c:pt>
                <c:pt idx="9">
                  <c:v>2011. </c:v>
                </c:pt>
                <c:pt idx="10">
                  <c:v>2012. </c:v>
                </c:pt>
                <c:pt idx="11">
                  <c:v>2013. </c:v>
                </c:pt>
                <c:pt idx="12">
                  <c:v>2014. </c:v>
                </c:pt>
                <c:pt idx="13">
                  <c:v>2015. </c:v>
                </c:pt>
                <c:pt idx="14">
                  <c:v>2016. 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'Tablica 1.1'!$B$32:$R$32</c:f>
              <c:numCache>
                <c:formatCode>#,##0</c:formatCode>
                <c:ptCount val="17"/>
                <c:pt idx="0">
                  <c:v>2443791.6570000001</c:v>
                </c:pt>
                <c:pt idx="1">
                  <c:v>2657235.727</c:v>
                </c:pt>
                <c:pt idx="2">
                  <c:v>2625986.39</c:v>
                </c:pt>
                <c:pt idx="3">
                  <c:v>2137254.281</c:v>
                </c:pt>
                <c:pt idx="4">
                  <c:v>2122617.4550000001</c:v>
                </c:pt>
                <c:pt idx="5">
                  <c:v>2451882.2680000002</c:v>
                </c:pt>
                <c:pt idx="6">
                  <c:v>2290708.4339999999</c:v>
                </c:pt>
                <c:pt idx="7">
                  <c:v>2018963.8189999999</c:v>
                </c:pt>
                <c:pt idx="8">
                  <c:v>1940303.308</c:v>
                </c:pt>
                <c:pt idx="9">
                  <c:v>1786427.0190000001</c:v>
                </c:pt>
                <c:pt idx="10">
                  <c:v>1761308.6769999999</c:v>
                </c:pt>
                <c:pt idx="11">
                  <c:v>1387817.317</c:v>
                </c:pt>
                <c:pt idx="12">
                  <c:v>1263804.577</c:v>
                </c:pt>
                <c:pt idx="13">
                  <c:v>1131852.1070000001</c:v>
                </c:pt>
                <c:pt idx="14">
                  <c:v>1658888.8640000001</c:v>
                </c:pt>
                <c:pt idx="15">
                  <c:v>1368731.237</c:v>
                </c:pt>
                <c:pt idx="16">
                  <c:v>1170130.2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15392"/>
        <c:axId val="213754432"/>
      </c:lineChart>
      <c:catAx>
        <c:axId val="1635153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13754432"/>
        <c:crosses val="autoZero"/>
        <c:auto val="1"/>
        <c:lblAlgn val="ctr"/>
        <c:lblOffset val="100"/>
        <c:noMultiLvlLbl val="0"/>
      </c:catAx>
      <c:valAx>
        <c:axId val="213754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351539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61309820991534703"/>
          <c:y val="0.10124307378244383"/>
          <c:w val="0.10415927413046878"/>
          <c:h val="8.9331802274715655E-2"/>
        </c:manualLayout>
      </c:layout>
      <c:overlay val="0"/>
      <c:txPr>
        <a:bodyPr/>
        <a:lstStyle/>
        <a:p>
          <a:pPr>
            <a:defRPr sz="1100" b="1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>
          <a:solidFill>
            <a:schemeClr val="tx2">
              <a:lumMod val="50000"/>
            </a:schemeClr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1'!$B$6:$D$6</c:f>
              <c:strCache>
                <c:ptCount val="3"/>
                <c:pt idx="0">
                  <c:v>2002.</c:v>
                </c:pt>
                <c:pt idx="1">
                  <c:v>2009. </c:v>
                </c:pt>
                <c:pt idx="2">
                  <c:v>2018.</c:v>
                </c:pt>
              </c:strCache>
            </c:strRef>
          </c:cat>
          <c:val>
            <c:numRef>
              <c:f>'Grafikon 1'!$B$7:$D$7</c:f>
              <c:numCache>
                <c:formatCode>#,##0</c:formatCode>
                <c:ptCount val="3"/>
                <c:pt idx="0">
                  <c:v>2443791.6570000001</c:v>
                </c:pt>
                <c:pt idx="1">
                  <c:v>2018963.8189999999</c:v>
                </c:pt>
                <c:pt idx="2">
                  <c:v>1170130.2</c:v>
                </c:pt>
              </c:numCache>
            </c:numRef>
          </c:val>
        </c:ser>
        <c:ser>
          <c:idx val="1"/>
          <c:order val="1"/>
          <c:tx>
            <c:strRef>
              <c:f>'Grafikon 1'!$A$8</c:f>
              <c:strCache>
                <c:ptCount val="1"/>
                <c:pt idx="0">
                  <c:v>Dobit ili gubitak razdoblja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323600973236012E-3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48824006488240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86618004866180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8661800486616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1'!$B$6:$D$6</c:f>
              <c:strCache>
                <c:ptCount val="3"/>
                <c:pt idx="0">
                  <c:v>2002.</c:v>
                </c:pt>
                <c:pt idx="1">
                  <c:v>2009. </c:v>
                </c:pt>
                <c:pt idx="2">
                  <c:v>2018.</c:v>
                </c:pt>
              </c:strCache>
            </c:strRef>
          </c:cat>
          <c:val>
            <c:numRef>
              <c:f>'Grafikon 1'!$B$8:$D$8</c:f>
              <c:numCache>
                <c:formatCode>#,##0</c:formatCode>
                <c:ptCount val="3"/>
                <c:pt idx="0">
                  <c:v>764677.23600000003</c:v>
                </c:pt>
                <c:pt idx="1">
                  <c:v>505624.26899999997</c:v>
                </c:pt>
                <c:pt idx="2">
                  <c:v>47476.142999999996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5471104"/>
        <c:axId val="109687296"/>
      </c:barChart>
      <c:catAx>
        <c:axId val="55471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9687296"/>
        <c:crosses val="autoZero"/>
        <c:auto val="1"/>
        <c:lblAlgn val="ctr"/>
        <c:lblOffset val="100"/>
        <c:noMultiLvlLbl val="0"/>
      </c:catAx>
      <c:valAx>
        <c:axId val="1096872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547110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egendEntry>
        <c:idx val="0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26508050368049546"/>
          <c:y val="4.7566487817341407E-2"/>
          <c:w val="0.47681961220815983"/>
          <c:h val="7.8996427529892096E-2"/>
        </c:manualLayout>
      </c:layout>
      <c:overlay val="0"/>
      <c:txPr>
        <a:bodyPr/>
        <a:lstStyle/>
        <a:p>
          <a:pPr>
            <a:defRPr sz="800" b="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45362675132503"/>
          <c:y val="7.6894651018725502E-2"/>
          <c:w val="0.85471965449360665"/>
          <c:h val="0.898958906120579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2. i 3.'!$A$7</c:f>
              <c:strCache>
                <c:ptCount val="1"/>
                <c:pt idx="0">
                  <c:v>Izvoz - uzgoj duhana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1392708281483751E-3"/>
                  <c:y val="2.410847675556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2. i 3.'!$B$7:$L$7</c:f>
              <c:numCache>
                <c:formatCode>#,##0</c:formatCode>
                <c:ptCount val="11"/>
                <c:pt idx="0">
                  <c:v>8135.0550000000003</c:v>
                </c:pt>
                <c:pt idx="1">
                  <c:v>33405.764999999999</c:v>
                </c:pt>
                <c:pt idx="2">
                  <c:v>41443.15</c:v>
                </c:pt>
                <c:pt idx="3">
                  <c:v>22445.596000000001</c:v>
                </c:pt>
                <c:pt idx="4">
                  <c:v>22411.567999999999</c:v>
                </c:pt>
                <c:pt idx="5">
                  <c:v>25399.097000000002</c:v>
                </c:pt>
                <c:pt idx="6">
                  <c:v>27557.168000000001</c:v>
                </c:pt>
                <c:pt idx="7">
                  <c:v>24938.874</c:v>
                </c:pt>
                <c:pt idx="8">
                  <c:v>29721.974999999999</c:v>
                </c:pt>
                <c:pt idx="9">
                  <c:v>43325.641000000003</c:v>
                </c:pt>
                <c:pt idx="10">
                  <c:v>35548.165000000001</c:v>
                </c:pt>
              </c:numCache>
            </c:numRef>
          </c:val>
        </c:ser>
        <c:ser>
          <c:idx val="1"/>
          <c:order val="1"/>
          <c:tx>
            <c:strRef>
              <c:f>'Grafikon 2. i 3.'!$A$8</c:f>
              <c:strCache>
                <c:ptCount val="1"/>
                <c:pt idx="0">
                  <c:v>Uvoz - uzgoj duhana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17047222083956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86970690014371E-17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261805520988918E-3"/>
                  <c:y val="-1.2054554761993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426180552098917E-3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54238377784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1.2054238377784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8.0361589185228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86970690014371E-17"/>
                  <c:y val="-1.20542383777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2. i 3.'!$B$8:$L$8</c:f>
              <c:numCache>
                <c:formatCode>#,##0</c:formatCode>
                <c:ptCount val="11"/>
                <c:pt idx="0">
                  <c:v>10894.822</c:v>
                </c:pt>
                <c:pt idx="1">
                  <c:v>3636.873</c:v>
                </c:pt>
                <c:pt idx="2">
                  <c:v>3209.3980000000001</c:v>
                </c:pt>
                <c:pt idx="3">
                  <c:v>3695.8440000000001</c:v>
                </c:pt>
                <c:pt idx="4">
                  <c:v>1472.885</c:v>
                </c:pt>
                <c:pt idx="5">
                  <c:v>923.00400000000002</c:v>
                </c:pt>
                <c:pt idx="6">
                  <c:v>2219.7629999999999</c:v>
                </c:pt>
                <c:pt idx="7">
                  <c:v>689.26</c:v>
                </c:pt>
                <c:pt idx="8">
                  <c:v>1035.008</c:v>
                </c:pt>
                <c:pt idx="9">
                  <c:v>403.63400000000001</c:v>
                </c:pt>
                <c:pt idx="10">
                  <c:v>1802.3489999999999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14368"/>
        <c:axId val="162365440"/>
      </c:barChart>
      <c:valAx>
        <c:axId val="16236544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63514368"/>
        <c:crosses val="autoZero"/>
        <c:crossBetween val="between"/>
      </c:valAx>
      <c:catAx>
        <c:axId val="16351436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2365440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.19693809603869594"/>
          <c:y val="3.669424060512909E-3"/>
          <c:w val="0.62240198547923287"/>
          <c:h val="6.0162988489309691E-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73983313724289"/>
          <c:y val="0.12415459212453066"/>
          <c:w val="0.86197239024316608"/>
          <c:h val="0.859765010955561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2. i 3.'!$A$10</c:f>
              <c:strCache>
                <c:ptCount val="1"/>
                <c:pt idx="0">
                  <c:v>Izvoz - proizvodnja duhanskih proizvoda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7.9875754417065344E-3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975150883413267E-2"/>
                  <c:y val="1.6080396919907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2. i 3.'!$B$10:$L$10</c:f>
              <c:numCache>
                <c:formatCode>#,##0</c:formatCode>
                <c:ptCount val="11"/>
                <c:pt idx="0">
                  <c:v>541669.03599999996</c:v>
                </c:pt>
                <c:pt idx="1">
                  <c:v>489717.66700000002</c:v>
                </c:pt>
                <c:pt idx="2">
                  <c:v>584245.01199999999</c:v>
                </c:pt>
                <c:pt idx="3">
                  <c:v>471876.364</c:v>
                </c:pt>
                <c:pt idx="4">
                  <c:v>450859.69400000002</c:v>
                </c:pt>
                <c:pt idx="5">
                  <c:v>414962.21399999998</c:v>
                </c:pt>
                <c:pt idx="6">
                  <c:v>395289.06</c:v>
                </c:pt>
                <c:pt idx="7">
                  <c:v>317824.81</c:v>
                </c:pt>
                <c:pt idx="8">
                  <c:v>389032.255</c:v>
                </c:pt>
                <c:pt idx="9">
                  <c:v>424989.61900000001</c:v>
                </c:pt>
                <c:pt idx="10">
                  <c:v>457014.12900000002</c:v>
                </c:pt>
              </c:numCache>
            </c:numRef>
          </c:val>
        </c:ser>
        <c:ser>
          <c:idx val="1"/>
          <c:order val="1"/>
          <c:tx>
            <c:strRef>
              <c:f>'Grafikon 2. i 3.'!$A$11</c:f>
              <c:strCache>
                <c:ptCount val="1"/>
                <c:pt idx="0">
                  <c:v>Uvoz - proizvodnja duhanskih proizvoda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6080396919907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8.04019845995387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625251472355443E-3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8812397147674466E-17"/>
                  <c:y val="-8.0401984599537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2060297689930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50100588942177E-2"/>
                  <c:y val="-1.2060297689930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39627263251197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9875754417066333E-3"/>
                  <c:y val="-1.6080396919907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solidFill>
                      <a:schemeClr val="accent1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2. i 3.'!$B$6:$L$6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2. i 3.'!$B$11:$L$11</c:f>
              <c:numCache>
                <c:formatCode>#,##0</c:formatCode>
                <c:ptCount val="11"/>
                <c:pt idx="0">
                  <c:v>461930.04300000001</c:v>
                </c:pt>
                <c:pt idx="1">
                  <c:v>372510.85</c:v>
                </c:pt>
                <c:pt idx="2">
                  <c:v>287360.864</c:v>
                </c:pt>
                <c:pt idx="3">
                  <c:v>363465.04</c:v>
                </c:pt>
                <c:pt idx="4">
                  <c:v>314994.86800000002</c:v>
                </c:pt>
                <c:pt idx="5">
                  <c:v>338838.73700000002</c:v>
                </c:pt>
                <c:pt idx="6">
                  <c:v>219347.94399999999</c:v>
                </c:pt>
                <c:pt idx="7">
                  <c:v>165768.82199999999</c:v>
                </c:pt>
                <c:pt idx="8">
                  <c:v>330395.69500000001</c:v>
                </c:pt>
                <c:pt idx="9">
                  <c:v>502511.10800000001</c:v>
                </c:pt>
                <c:pt idx="10">
                  <c:v>420675.717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3515904"/>
        <c:axId val="162367744"/>
      </c:barChart>
      <c:catAx>
        <c:axId val="16351590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2367744"/>
        <c:crosses val="autoZero"/>
        <c:auto val="1"/>
        <c:lblAlgn val="r"/>
        <c:lblOffset val="100"/>
        <c:noMultiLvlLbl val="0"/>
      </c:catAx>
      <c:valAx>
        <c:axId val="16236774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6351590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"/>
          <c:y val="1.1697539129493411E-2"/>
          <c:w val="0.98472318543670023"/>
          <c:h val="9.83480874140506E-2"/>
        </c:manualLayout>
      </c:layout>
      <c:overlay val="0"/>
      <c:txPr>
        <a:bodyPr/>
        <a:lstStyle/>
        <a:p>
          <a:pPr>
            <a:defRPr sz="10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96988766630356E-2"/>
          <c:y val="7.4074048497149131E-2"/>
          <c:w val="0.9051008299246498"/>
          <c:h val="0.76350503062117225"/>
        </c:manualLayout>
      </c:layout>
      <c:lineChart>
        <c:grouping val="standard"/>
        <c:varyColors val="0"/>
        <c:ser>
          <c:idx val="0"/>
          <c:order val="0"/>
          <c:tx>
            <c:strRef>
              <c:f>'Grafikon 4'!$A$7</c:f>
              <c:strCache>
                <c:ptCount val="1"/>
                <c:pt idx="0">
                  <c:v>Ukupni prihodi</c:v>
                </c:pt>
              </c:strCache>
            </c:strRef>
          </c:tx>
          <c:dLbls>
            <c:dLbl>
              <c:idx val="1"/>
              <c:layout>
                <c:manualLayout>
                  <c:x val="-2.6881007528549709E-2"/>
                  <c:y val="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49657687364295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462243265523223E-2"/>
                  <c:y val="-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043479002496733E-2"/>
                  <c:y val="-6.4814814814814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043479002496733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624714739470247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624714739470247E-2"/>
                  <c:y val="-6.4814814814814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2693364898284833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87186213417268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624714739470365E-2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4'!$B$7:$L$7</c:f>
              <c:numCache>
                <c:formatCode>#,##0</c:formatCode>
                <c:ptCount val="11"/>
                <c:pt idx="0">
                  <c:v>48921.601999999999</c:v>
                </c:pt>
                <c:pt idx="1">
                  <c:v>75048.781000000003</c:v>
                </c:pt>
                <c:pt idx="2">
                  <c:v>67316.979000000007</c:v>
                </c:pt>
                <c:pt idx="3">
                  <c:v>55687.836000000003</c:v>
                </c:pt>
                <c:pt idx="4">
                  <c:v>50707.894</c:v>
                </c:pt>
                <c:pt idx="5">
                  <c:v>38688.379000000001</c:v>
                </c:pt>
                <c:pt idx="6">
                  <c:v>41695.269999999997</c:v>
                </c:pt>
                <c:pt idx="7">
                  <c:v>34469.184000000001</c:v>
                </c:pt>
                <c:pt idx="8">
                  <c:v>39857.896999999997</c:v>
                </c:pt>
                <c:pt idx="9">
                  <c:v>53479.040000000001</c:v>
                </c:pt>
                <c:pt idx="10">
                  <c:v>46194.796999999999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4'!$A$8</c:f>
              <c:strCache>
                <c:ptCount val="1"/>
                <c:pt idx="0">
                  <c:v>Konsolidirani financijski rezultat - dobit (+) ili gubitak (-) razdoblja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1153951636689064E-2"/>
                  <c:y val="0.1249999999999999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87186213417268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624714739470247E-2"/>
                  <c:y val="0.12037037037037036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11225366806226E-2"/>
                  <c:y val="0.11111074657334517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2693364898284833E-2"/>
                  <c:y val="6.9444444444444281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043479002496733E-2"/>
                  <c:y val="0.12962962962962954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</c:spPr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205950476443757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462243265523223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881007528549709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718536054602685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05950476443757E-2"/>
                  <c:y val="-6.9444444444444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40000"/>
                  <a:lumOff val="60000"/>
                </a:schemeClr>
              </a:solidFill>
            </c:spPr>
            <c:txPr>
              <a:bodyPr/>
              <a:lstStyle/>
              <a:p>
                <a:pPr>
                  <a:defRPr sz="9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4'!$B$6:$L$6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4'!$B$8:$L$8</c:f>
              <c:numCache>
                <c:formatCode>#,##0</c:formatCode>
                <c:ptCount val="11"/>
                <c:pt idx="0">
                  <c:v>-1314.3489999999999</c:v>
                </c:pt>
                <c:pt idx="1">
                  <c:v>1472.104</c:v>
                </c:pt>
                <c:pt idx="2">
                  <c:v>-691.654</c:v>
                </c:pt>
                <c:pt idx="3">
                  <c:v>-2331.8609999999999</c:v>
                </c:pt>
                <c:pt idx="4">
                  <c:v>-21013.769</c:v>
                </c:pt>
                <c:pt idx="5">
                  <c:v>-821.17200000000003</c:v>
                </c:pt>
                <c:pt idx="6">
                  <c:v>1349.5630000000001</c:v>
                </c:pt>
                <c:pt idx="7">
                  <c:v>306.69499999999999</c:v>
                </c:pt>
                <c:pt idx="8">
                  <c:v>551.68899999999996</c:v>
                </c:pt>
                <c:pt idx="9">
                  <c:v>639.995</c:v>
                </c:pt>
                <c:pt idx="10">
                  <c:v>1040.924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99040"/>
        <c:axId val="162371200"/>
      </c:lineChart>
      <c:catAx>
        <c:axId val="1637990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2371200"/>
        <c:crosses val="autoZero"/>
        <c:auto val="1"/>
        <c:lblAlgn val="ctr"/>
        <c:lblOffset val="100"/>
        <c:noMultiLvlLbl val="0"/>
      </c:catAx>
      <c:valAx>
        <c:axId val="1623712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3799040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b"/>
      <c:layout/>
      <c:overlay val="0"/>
      <c:txPr>
        <a:bodyPr/>
        <a:lstStyle/>
        <a:p>
          <a:pPr>
            <a:defRPr sz="9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1400175</xdr:colOff>
      <xdr:row>2</xdr:row>
      <xdr:rowOff>28575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15874</xdr:colOff>
      <xdr:row>33</xdr:row>
      <xdr:rowOff>73024</xdr:rowOff>
    </xdr:from>
    <xdr:to>
      <xdr:col>14</xdr:col>
      <xdr:colOff>116416</xdr:colOff>
      <xdr:row>47</xdr:row>
      <xdr:rowOff>149224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142875</xdr:rowOff>
    </xdr:from>
    <xdr:to>
      <xdr:col>0</xdr:col>
      <xdr:colOff>1428750</xdr:colOff>
      <xdr:row>2</xdr:row>
      <xdr:rowOff>13758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9</xdr:row>
      <xdr:rowOff>19051</xdr:rowOff>
    </xdr:from>
    <xdr:to>
      <xdr:col>7</xdr:col>
      <xdr:colOff>352425</xdr:colOff>
      <xdr:row>20</xdr:row>
      <xdr:rowOff>76201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123825</xdr:rowOff>
    </xdr:from>
    <xdr:to>
      <xdr:col>3</xdr:col>
      <xdr:colOff>561975</xdr:colOff>
      <xdr:row>2</xdr:row>
      <xdr:rowOff>9525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23825"/>
          <a:ext cx="141922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357716</xdr:colOff>
      <xdr:row>13</xdr:row>
      <xdr:rowOff>39686</xdr:rowOff>
    </xdr:from>
    <xdr:to>
      <xdr:col>11</xdr:col>
      <xdr:colOff>485775</xdr:colOff>
      <xdr:row>28</xdr:row>
      <xdr:rowOff>152400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13</xdr:row>
      <xdr:rowOff>41274</xdr:rowOff>
    </xdr:from>
    <xdr:to>
      <xdr:col>4</xdr:col>
      <xdr:colOff>331258</xdr:colOff>
      <xdr:row>28</xdr:row>
      <xdr:rowOff>152400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0</xdr:row>
      <xdr:rowOff>104775</xdr:rowOff>
    </xdr:from>
    <xdr:to>
      <xdr:col>0</xdr:col>
      <xdr:colOff>1485900</xdr:colOff>
      <xdr:row>1</xdr:row>
      <xdr:rowOff>166158</xdr:rowOff>
    </xdr:to>
    <xdr:pic>
      <xdr:nvPicPr>
        <xdr:cNvPr id="4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171450</xdr:rowOff>
    </xdr:from>
    <xdr:to>
      <xdr:col>0</xdr:col>
      <xdr:colOff>1457325</xdr:colOff>
      <xdr:row>2</xdr:row>
      <xdr:rowOff>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5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171450</xdr:rowOff>
    </xdr:from>
    <xdr:to>
      <xdr:col>8</xdr:col>
      <xdr:colOff>230718</xdr:colOff>
      <xdr:row>23</xdr:row>
      <xdr:rowOff>19579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142875</xdr:rowOff>
    </xdr:from>
    <xdr:to>
      <xdr:col>0</xdr:col>
      <xdr:colOff>1438275</xdr:colOff>
      <xdr:row>2</xdr:row>
      <xdr:rowOff>13758</xdr:rowOff>
    </xdr:to>
    <xdr:pic>
      <xdr:nvPicPr>
        <xdr:cNvPr id="3" name="Slika 5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28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123825</xdr:rowOff>
    </xdr:from>
    <xdr:to>
      <xdr:col>2</xdr:col>
      <xdr:colOff>295275</xdr:colOff>
      <xdr:row>2</xdr:row>
      <xdr:rowOff>9525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23825"/>
          <a:ext cx="132397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workbookViewId="0">
      <selection activeCell="I23" sqref="I23"/>
    </sheetView>
  </sheetViews>
  <sheetFormatPr defaultRowHeight="15" x14ac:dyDescent="0.25"/>
  <cols>
    <col min="1" max="1" width="40" style="71" customWidth="1"/>
    <col min="2" max="4" width="13.7109375" style="71" customWidth="1"/>
    <col min="5" max="5" width="10.7109375" style="71" customWidth="1"/>
    <col min="6" max="16384" width="9.140625" style="71"/>
  </cols>
  <sheetData>
    <row r="3" spans="1:5" x14ac:dyDescent="0.25">
      <c r="A3" s="100" t="s">
        <v>100</v>
      </c>
    </row>
    <row r="4" spans="1:5" x14ac:dyDescent="0.25">
      <c r="C4" s="101" t="s">
        <v>94</v>
      </c>
    </row>
    <row r="5" spans="1:5" ht="15" customHeight="1" x14ac:dyDescent="0.25">
      <c r="A5" s="124" t="s">
        <v>0</v>
      </c>
      <c r="B5" s="87" t="s">
        <v>90</v>
      </c>
      <c r="C5" s="87"/>
      <c r="D5" s="87"/>
      <c r="E5" s="128"/>
    </row>
    <row r="6" spans="1:5" ht="10.5" customHeight="1" x14ac:dyDescent="0.25">
      <c r="A6" s="124"/>
      <c r="B6" s="87"/>
      <c r="C6" s="87"/>
      <c r="D6" s="87"/>
      <c r="E6" s="128"/>
    </row>
    <row r="7" spans="1:5" ht="24" x14ac:dyDescent="0.25">
      <c r="A7" s="124"/>
      <c r="B7" s="85" t="s">
        <v>68</v>
      </c>
      <c r="C7" s="85" t="s">
        <v>69</v>
      </c>
      <c r="D7" s="85" t="s">
        <v>20</v>
      </c>
      <c r="E7" s="84" t="s">
        <v>93</v>
      </c>
    </row>
    <row r="8" spans="1:5" x14ac:dyDescent="0.25">
      <c r="A8" s="72" t="s">
        <v>56</v>
      </c>
      <c r="B8" s="125">
        <v>7</v>
      </c>
      <c r="C8" s="125">
        <v>3</v>
      </c>
      <c r="D8" s="126">
        <v>3</v>
      </c>
      <c r="E8" s="127">
        <f>D8/B8</f>
        <v>0.42857142857142855</v>
      </c>
    </row>
    <row r="9" spans="1:5" x14ac:dyDescent="0.25">
      <c r="A9" s="72" t="s">
        <v>57</v>
      </c>
      <c r="B9" s="73">
        <v>6</v>
      </c>
      <c r="C9" s="73">
        <v>3</v>
      </c>
      <c r="D9" s="96">
        <v>3</v>
      </c>
      <c r="E9" s="98">
        <f t="shared" ref="E9:E24" si="0">D9/B9</f>
        <v>0.5</v>
      </c>
    </row>
    <row r="10" spans="1:5" x14ac:dyDescent="0.25">
      <c r="A10" s="72" t="s">
        <v>4</v>
      </c>
      <c r="B10" s="73">
        <v>1</v>
      </c>
      <c r="C10" s="73">
        <v>0</v>
      </c>
      <c r="D10" s="96">
        <v>0</v>
      </c>
      <c r="E10" s="98">
        <f t="shared" si="0"/>
        <v>0</v>
      </c>
    </row>
    <row r="11" spans="1:5" x14ac:dyDescent="0.25">
      <c r="A11" s="72" t="s">
        <v>58</v>
      </c>
      <c r="B11" s="73">
        <v>1106</v>
      </c>
      <c r="C11" s="73">
        <v>713</v>
      </c>
      <c r="D11" s="96">
        <v>706</v>
      </c>
      <c r="E11" s="98">
        <f t="shared" si="0"/>
        <v>0.63833634719710675</v>
      </c>
    </row>
    <row r="12" spans="1:5" x14ac:dyDescent="0.25">
      <c r="A12" s="72" t="s">
        <v>59</v>
      </c>
      <c r="B12" s="73">
        <v>2443791.6570000001</v>
      </c>
      <c r="C12" s="73">
        <v>2018963.8189999999</v>
      </c>
      <c r="D12" s="96">
        <v>1170130.2</v>
      </c>
      <c r="E12" s="98">
        <f t="shared" si="0"/>
        <v>0.47881749520188327</v>
      </c>
    </row>
    <row r="13" spans="1:5" x14ac:dyDescent="0.25">
      <c r="A13" s="72" t="s">
        <v>60</v>
      </c>
      <c r="B13" s="73">
        <v>1556456.91</v>
      </c>
      <c r="C13" s="73">
        <v>1390970.6869999999</v>
      </c>
      <c r="D13" s="96">
        <v>1115799.477</v>
      </c>
      <c r="E13" s="98">
        <f t="shared" si="0"/>
        <v>0.71688427082764539</v>
      </c>
    </row>
    <row r="14" spans="1:5" x14ac:dyDescent="0.25">
      <c r="A14" s="72" t="s">
        <v>61</v>
      </c>
      <c r="B14" s="73">
        <v>887569.46200000006</v>
      </c>
      <c r="C14" s="73">
        <v>627993.13199999998</v>
      </c>
      <c r="D14" s="96">
        <v>54330.722999999998</v>
      </c>
      <c r="E14" s="98">
        <f t="shared" si="0"/>
        <v>6.1212925101742623E-2</v>
      </c>
    </row>
    <row r="15" spans="1:5" x14ac:dyDescent="0.25">
      <c r="A15" s="72" t="s">
        <v>62</v>
      </c>
      <c r="B15" s="73">
        <v>234.715</v>
      </c>
      <c r="C15" s="73">
        <v>0</v>
      </c>
      <c r="D15" s="96">
        <v>0</v>
      </c>
      <c r="E15" s="98">
        <f t="shared" si="0"/>
        <v>0</v>
      </c>
    </row>
    <row r="16" spans="1:5" x14ac:dyDescent="0.25">
      <c r="A16" s="72" t="s">
        <v>63</v>
      </c>
      <c r="B16" s="73">
        <v>122892.226</v>
      </c>
      <c r="C16" s="73">
        <v>122368.863</v>
      </c>
      <c r="D16" s="96">
        <v>6854.58</v>
      </c>
      <c r="E16" s="98">
        <f t="shared" si="0"/>
        <v>5.5777165269998444E-2</v>
      </c>
    </row>
    <row r="17" spans="1:5" x14ac:dyDescent="0.25">
      <c r="A17" s="72" t="s">
        <v>64</v>
      </c>
      <c r="B17" s="73">
        <v>764677.23600000003</v>
      </c>
      <c r="C17" s="73">
        <v>505624.26899999997</v>
      </c>
      <c r="D17" s="96">
        <v>47476.142999999996</v>
      </c>
      <c r="E17" s="98">
        <f t="shared" si="0"/>
        <v>6.2086512798976527E-2</v>
      </c>
    </row>
    <row r="18" spans="1:5" x14ac:dyDescent="0.25">
      <c r="A18" s="72" t="s">
        <v>65</v>
      </c>
      <c r="B18" s="73">
        <v>234.715</v>
      </c>
      <c r="C18" s="73">
        <v>0</v>
      </c>
      <c r="D18" s="96">
        <v>0</v>
      </c>
      <c r="E18" s="98">
        <f t="shared" si="0"/>
        <v>0</v>
      </c>
    </row>
    <row r="19" spans="1:5" ht="15.75" customHeight="1" x14ac:dyDescent="0.25">
      <c r="A19" s="74" t="s">
        <v>13</v>
      </c>
      <c r="B19" s="75">
        <v>764442.52099999995</v>
      </c>
      <c r="C19" s="75">
        <v>505624.26899999997</v>
      </c>
      <c r="D19" s="97">
        <v>47476.142999999996</v>
      </c>
      <c r="E19" s="99">
        <f t="shared" si="0"/>
        <v>6.2105575888026773E-2</v>
      </c>
    </row>
    <row r="20" spans="1:5" x14ac:dyDescent="0.25">
      <c r="A20" s="72" t="s">
        <v>66</v>
      </c>
      <c r="B20" s="73">
        <v>734690.23600000003</v>
      </c>
      <c r="C20" s="73">
        <v>489717.66700000002</v>
      </c>
      <c r="D20" s="96">
        <v>457014.12900000002</v>
      </c>
      <c r="E20" s="98">
        <f t="shared" si="0"/>
        <v>0.62205009214250673</v>
      </c>
    </row>
    <row r="21" spans="1:5" x14ac:dyDescent="0.25">
      <c r="A21" s="72" t="s">
        <v>67</v>
      </c>
      <c r="B21" s="73">
        <v>436883.538</v>
      </c>
      <c r="C21" s="73">
        <v>372510.85</v>
      </c>
      <c r="D21" s="96">
        <v>420675.717</v>
      </c>
      <c r="E21" s="98">
        <f t="shared" si="0"/>
        <v>0.96290127782292412</v>
      </c>
    </row>
    <row r="22" spans="1:5" x14ac:dyDescent="0.25">
      <c r="A22" s="72" t="s">
        <v>31</v>
      </c>
      <c r="B22" s="73">
        <v>297806.69799999997</v>
      </c>
      <c r="C22" s="73">
        <v>117206.817</v>
      </c>
      <c r="D22" s="96">
        <v>36338.411999999997</v>
      </c>
      <c r="E22" s="98">
        <f t="shared" si="0"/>
        <v>0.12202012998377894</v>
      </c>
    </row>
    <row r="23" spans="1:5" x14ac:dyDescent="0.25">
      <c r="A23" s="72" t="s">
        <v>91</v>
      </c>
      <c r="B23" s="73">
        <v>69447.604999999996</v>
      </c>
      <c r="C23" s="73">
        <v>35154.847999999998</v>
      </c>
      <c r="D23" s="96">
        <v>165848.826</v>
      </c>
      <c r="E23" s="98">
        <f t="shared" si="0"/>
        <v>2.38811440653713</v>
      </c>
    </row>
    <row r="24" spans="1:5" x14ac:dyDescent="0.25">
      <c r="A24" s="72" t="s">
        <v>36</v>
      </c>
      <c r="B24" s="73">
        <v>6566.3753013863779</v>
      </c>
      <c r="C24" s="73">
        <v>7975.3575268817212</v>
      </c>
      <c r="D24" s="96">
        <v>14126.396364494807</v>
      </c>
      <c r="E24" s="98">
        <f t="shared" si="0"/>
        <v>2.1513233277288095</v>
      </c>
    </row>
    <row r="25" spans="1:5" x14ac:dyDescent="0.25">
      <c r="A25" s="10" t="s">
        <v>84</v>
      </c>
    </row>
    <row r="26" spans="1:5" ht="6" customHeight="1" x14ac:dyDescent="0.25">
      <c r="A26" s="76"/>
    </row>
    <row r="27" spans="1:5" x14ac:dyDescent="0.25">
      <c r="A27" s="77" t="s">
        <v>92</v>
      </c>
    </row>
    <row r="28" spans="1:5" x14ac:dyDescent="0.25">
      <c r="A28" s="77" t="s">
        <v>76</v>
      </c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2"/>
  <sheetViews>
    <sheetView tabSelected="1" topLeftCell="A7" zoomScale="90" zoomScaleNormal="90" workbookViewId="0">
      <selection activeCell="J52" sqref="J52"/>
    </sheetView>
  </sheetViews>
  <sheetFormatPr defaultRowHeight="15" x14ac:dyDescent="0.25"/>
  <cols>
    <col min="1" max="1" width="38.28515625" customWidth="1"/>
    <col min="2" max="7" width="11.140625" customWidth="1"/>
    <col min="8" max="18" width="10.42578125" customWidth="1"/>
  </cols>
  <sheetData>
    <row r="4" spans="1:20" x14ac:dyDescent="0.25">
      <c r="A4" s="13" t="s">
        <v>85</v>
      </c>
      <c r="B4" s="13"/>
      <c r="C4" s="13"/>
      <c r="D4" s="13"/>
      <c r="E4" s="13"/>
      <c r="F4" s="13"/>
      <c r="G4" s="13"/>
      <c r="H4" s="4"/>
      <c r="I4" s="4"/>
      <c r="J4" s="4"/>
      <c r="K4" s="4"/>
      <c r="L4" s="4"/>
      <c r="M4" s="4"/>
      <c r="N4" s="4"/>
      <c r="O4" s="4"/>
      <c r="P4" s="5"/>
      <c r="Q4" s="5"/>
    </row>
    <row r="5" spans="1:20" ht="6.75" customHeight="1" x14ac:dyDescent="0.25">
      <c r="A5" s="3"/>
      <c r="P5" s="30"/>
    </row>
    <row r="6" spans="1:20" ht="24.75" customHeight="1" x14ac:dyDescent="0.25">
      <c r="A6" s="88" t="s">
        <v>0</v>
      </c>
      <c r="B6" s="88" t="s">
        <v>86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20" x14ac:dyDescent="0.25">
      <c r="A7" s="88"/>
      <c r="B7" s="86" t="s">
        <v>68</v>
      </c>
      <c r="C7" s="86" t="s">
        <v>72</v>
      </c>
      <c r="D7" s="86" t="s">
        <v>73</v>
      </c>
      <c r="E7" s="86" t="s">
        <v>55</v>
      </c>
      <c r="F7" s="86" t="s">
        <v>74</v>
      </c>
      <c r="G7" s="86" t="s">
        <v>75</v>
      </c>
      <c r="H7" s="82" t="s">
        <v>22</v>
      </c>
      <c r="I7" s="82" t="s">
        <v>23</v>
      </c>
      <c r="J7" s="82" t="s">
        <v>24</v>
      </c>
      <c r="K7" s="82" t="s">
        <v>25</v>
      </c>
      <c r="L7" s="82" t="s">
        <v>26</v>
      </c>
      <c r="M7" s="82" t="s">
        <v>27</v>
      </c>
      <c r="N7" s="82" t="s">
        <v>28</v>
      </c>
      <c r="O7" s="82" t="s">
        <v>29</v>
      </c>
      <c r="P7" s="82" t="s">
        <v>30</v>
      </c>
      <c r="Q7" s="82" t="s">
        <v>19</v>
      </c>
      <c r="R7" s="82" t="s">
        <v>20</v>
      </c>
    </row>
    <row r="8" spans="1:20" x14ac:dyDescent="0.25">
      <c r="A8" s="66" t="s">
        <v>1</v>
      </c>
      <c r="B8" s="63">
        <v>7</v>
      </c>
      <c r="C8" s="59">
        <v>8</v>
      </c>
      <c r="D8" s="62">
        <v>6</v>
      </c>
      <c r="E8" s="59">
        <v>5</v>
      </c>
      <c r="F8" s="59">
        <v>5</v>
      </c>
      <c r="G8" s="59">
        <v>4</v>
      </c>
      <c r="H8" s="59">
        <v>4</v>
      </c>
      <c r="I8" s="59">
        <v>3</v>
      </c>
      <c r="J8" s="59">
        <v>3</v>
      </c>
      <c r="K8" s="59">
        <v>3</v>
      </c>
      <c r="L8" s="59">
        <v>4</v>
      </c>
      <c r="M8" s="59">
        <v>4</v>
      </c>
      <c r="N8" s="59">
        <v>5</v>
      </c>
      <c r="O8" s="59">
        <v>4</v>
      </c>
      <c r="P8" s="59">
        <v>3</v>
      </c>
      <c r="Q8" s="59">
        <v>3</v>
      </c>
      <c r="R8" s="59">
        <v>3</v>
      </c>
    </row>
    <row r="9" spans="1:20" x14ac:dyDescent="0.25">
      <c r="A9" s="66" t="s">
        <v>3</v>
      </c>
      <c r="B9" s="59">
        <v>6</v>
      </c>
      <c r="C9" s="65">
        <v>5</v>
      </c>
      <c r="D9" s="59">
        <v>2</v>
      </c>
      <c r="E9" s="59">
        <v>3</v>
      </c>
      <c r="F9" s="59">
        <v>4</v>
      </c>
      <c r="G9" s="59">
        <v>4</v>
      </c>
      <c r="H9" s="59">
        <v>3</v>
      </c>
      <c r="I9" s="59">
        <v>3</v>
      </c>
      <c r="J9" s="59">
        <v>3</v>
      </c>
      <c r="K9" s="59">
        <v>3</v>
      </c>
      <c r="L9" s="59">
        <v>4</v>
      </c>
      <c r="M9" s="59">
        <v>4</v>
      </c>
      <c r="N9" s="59">
        <v>5</v>
      </c>
      <c r="O9" s="59">
        <v>3</v>
      </c>
      <c r="P9" s="59">
        <v>3</v>
      </c>
      <c r="Q9" s="59">
        <v>1</v>
      </c>
      <c r="R9" s="59">
        <v>3</v>
      </c>
    </row>
    <row r="10" spans="1:20" x14ac:dyDescent="0.25">
      <c r="A10" s="66" t="s">
        <v>4</v>
      </c>
      <c r="B10" s="61">
        <v>1</v>
      </c>
      <c r="C10" s="61">
        <v>3</v>
      </c>
      <c r="D10" s="61">
        <v>4</v>
      </c>
      <c r="E10" s="61">
        <v>2</v>
      </c>
      <c r="F10" s="61">
        <v>1</v>
      </c>
      <c r="G10" s="61">
        <v>0</v>
      </c>
      <c r="H10" s="61">
        <v>1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1</v>
      </c>
      <c r="P10" s="61">
        <v>0</v>
      </c>
      <c r="Q10" s="61">
        <v>2</v>
      </c>
      <c r="R10" s="61">
        <v>0</v>
      </c>
    </row>
    <row r="11" spans="1:20" x14ac:dyDescent="0.25">
      <c r="A11" s="67" t="s">
        <v>5</v>
      </c>
      <c r="B11" s="59">
        <v>1106</v>
      </c>
      <c r="C11" s="59">
        <v>1231</v>
      </c>
      <c r="D11" s="59">
        <v>1424</v>
      </c>
      <c r="E11" s="59">
        <v>1141</v>
      </c>
      <c r="F11" s="59">
        <v>1056</v>
      </c>
      <c r="G11" s="59">
        <v>950</v>
      </c>
      <c r="H11" s="59">
        <v>847</v>
      </c>
      <c r="I11" s="59">
        <v>713</v>
      </c>
      <c r="J11" s="59">
        <v>720</v>
      </c>
      <c r="K11" s="59">
        <v>680</v>
      </c>
      <c r="L11" s="59">
        <v>734</v>
      </c>
      <c r="M11" s="59">
        <v>724</v>
      </c>
      <c r="N11" s="59">
        <v>636</v>
      </c>
      <c r="O11" s="59">
        <v>634</v>
      </c>
      <c r="P11" s="59">
        <v>623</v>
      </c>
      <c r="Q11" s="59">
        <v>672</v>
      </c>
      <c r="R11" s="59">
        <v>706</v>
      </c>
    </row>
    <row r="12" spans="1:20" x14ac:dyDescent="0.25">
      <c r="A12" s="66" t="s">
        <v>6</v>
      </c>
      <c r="B12" s="59">
        <v>2443791.6570000001</v>
      </c>
      <c r="C12" s="59">
        <v>2657235.727</v>
      </c>
      <c r="D12" s="59">
        <v>2625986.39</v>
      </c>
      <c r="E12" s="59">
        <v>2137254.281</v>
      </c>
      <c r="F12" s="59">
        <v>2122617.4550000001</v>
      </c>
      <c r="G12" s="59">
        <v>2451882.2680000002</v>
      </c>
      <c r="H12" s="59">
        <v>2290708.4339999999</v>
      </c>
      <c r="I12" s="59">
        <v>2018963.8189999999</v>
      </c>
      <c r="J12" s="59">
        <v>1940303.308</v>
      </c>
      <c r="K12" s="59">
        <v>1786427.0190000001</v>
      </c>
      <c r="L12" s="59">
        <v>1761308.6769999999</v>
      </c>
      <c r="M12" s="59">
        <v>1387817.317</v>
      </c>
      <c r="N12" s="59">
        <v>1263804.577</v>
      </c>
      <c r="O12" s="59">
        <v>1131852.1070000001</v>
      </c>
      <c r="P12" s="59">
        <v>1658888.8640000001</v>
      </c>
      <c r="Q12" s="59">
        <v>1368731.237</v>
      </c>
      <c r="R12" s="59">
        <v>1170130.2</v>
      </c>
      <c r="S12" s="30"/>
      <c r="T12" s="30"/>
    </row>
    <row r="13" spans="1:20" x14ac:dyDescent="0.25">
      <c r="A13" s="66" t="s">
        <v>7</v>
      </c>
      <c r="B13" s="59">
        <v>1556456.91</v>
      </c>
      <c r="C13" s="59">
        <v>1707560.2109999999</v>
      </c>
      <c r="D13" s="59">
        <v>1883711.358</v>
      </c>
      <c r="E13" s="59">
        <v>1483573.5330000001</v>
      </c>
      <c r="F13" s="59">
        <v>1459827.47</v>
      </c>
      <c r="G13" s="59">
        <v>1608553.4450000001</v>
      </c>
      <c r="H13" s="59">
        <v>1531244.233</v>
      </c>
      <c r="I13" s="59">
        <v>1390970.6869999999</v>
      </c>
      <c r="J13" s="59">
        <v>1410301.9720000001</v>
      </c>
      <c r="K13" s="59">
        <v>1336857.976</v>
      </c>
      <c r="L13" s="59">
        <v>1430868.5889999999</v>
      </c>
      <c r="M13" s="59">
        <v>1152331.6910000001</v>
      </c>
      <c r="N13" s="59">
        <v>1057173.7169999999</v>
      </c>
      <c r="O13" s="59">
        <v>991394.70200000005</v>
      </c>
      <c r="P13" s="59">
        <v>1632885.6950000001</v>
      </c>
      <c r="Q13" s="59">
        <v>1516542.706</v>
      </c>
      <c r="R13" s="59">
        <v>1115799.477</v>
      </c>
    </row>
    <row r="14" spans="1:20" x14ac:dyDescent="0.25">
      <c r="A14" s="66" t="s">
        <v>8</v>
      </c>
      <c r="B14" s="59">
        <v>887569.46200000006</v>
      </c>
      <c r="C14" s="59">
        <v>1011280.806</v>
      </c>
      <c r="D14" s="59">
        <v>853407.34600000002</v>
      </c>
      <c r="E14" s="59">
        <v>713802.799</v>
      </c>
      <c r="F14" s="59">
        <v>673755.45600000001</v>
      </c>
      <c r="G14" s="59">
        <v>843328.82299999997</v>
      </c>
      <c r="H14" s="59">
        <v>759464.875</v>
      </c>
      <c r="I14" s="59">
        <v>627993.13199999998</v>
      </c>
      <c r="J14" s="59">
        <v>530001.33600000001</v>
      </c>
      <c r="K14" s="59">
        <v>449569.04300000001</v>
      </c>
      <c r="L14" s="59">
        <v>330440.08799999999</v>
      </c>
      <c r="M14" s="59">
        <v>235485.62599999999</v>
      </c>
      <c r="N14" s="59">
        <v>206630.86</v>
      </c>
      <c r="O14" s="59">
        <v>141521.53599999999</v>
      </c>
      <c r="P14" s="59">
        <v>26003.169000000002</v>
      </c>
      <c r="Q14" s="59">
        <v>9196.1759999999995</v>
      </c>
      <c r="R14" s="59">
        <v>54330.722999999998</v>
      </c>
    </row>
    <row r="15" spans="1:20" x14ac:dyDescent="0.25">
      <c r="A15" s="66" t="s">
        <v>9</v>
      </c>
      <c r="B15" s="59">
        <v>234.715</v>
      </c>
      <c r="C15" s="59">
        <v>61605.29</v>
      </c>
      <c r="D15" s="59">
        <v>111132.314</v>
      </c>
      <c r="E15" s="59">
        <v>60122.050999999999</v>
      </c>
      <c r="F15" s="59">
        <v>10965.471</v>
      </c>
      <c r="G15" s="59">
        <v>0</v>
      </c>
      <c r="H15" s="59">
        <v>0.67400000000000004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1064.1310000000001</v>
      </c>
      <c r="P15" s="59">
        <v>0</v>
      </c>
      <c r="Q15" s="59">
        <v>157007.64499999999</v>
      </c>
      <c r="R15" s="59">
        <v>0</v>
      </c>
    </row>
    <row r="16" spans="1:20" x14ac:dyDescent="0.25">
      <c r="A16" s="66" t="s">
        <v>10</v>
      </c>
      <c r="B16" s="59">
        <v>122892.226</v>
      </c>
      <c r="C16" s="59">
        <v>131438.50899999999</v>
      </c>
      <c r="D16" s="59">
        <v>178555.435</v>
      </c>
      <c r="E16" s="59">
        <v>143093.454</v>
      </c>
      <c r="F16" s="59">
        <v>134952.84099999999</v>
      </c>
      <c r="G16" s="59">
        <v>173678.05300000001</v>
      </c>
      <c r="H16" s="59">
        <v>147083.451</v>
      </c>
      <c r="I16" s="59">
        <v>122368.863</v>
      </c>
      <c r="J16" s="59">
        <v>106541.08</v>
      </c>
      <c r="K16" s="59">
        <v>96552.573999999993</v>
      </c>
      <c r="L16" s="59">
        <v>52820.841999999997</v>
      </c>
      <c r="M16" s="59">
        <v>48755.985000000001</v>
      </c>
      <c r="N16" s="59">
        <v>38594.915000000001</v>
      </c>
      <c r="O16" s="59">
        <v>64966.338000000003</v>
      </c>
      <c r="P16" s="59">
        <v>9289.7389999999996</v>
      </c>
      <c r="Q16" s="59">
        <v>-67915.561000000002</v>
      </c>
      <c r="R16" s="59">
        <v>6854.58</v>
      </c>
    </row>
    <row r="17" spans="1:24" x14ac:dyDescent="0.25">
      <c r="A17" s="66" t="s">
        <v>11</v>
      </c>
      <c r="B17" s="59">
        <v>764677.23600000003</v>
      </c>
      <c r="C17" s="59">
        <v>879842.29700000002</v>
      </c>
      <c r="D17" s="59">
        <v>674851.91099999996</v>
      </c>
      <c r="E17" s="59">
        <v>570709.34499999997</v>
      </c>
      <c r="F17" s="59">
        <v>538802.61499999999</v>
      </c>
      <c r="G17" s="59">
        <v>669650.77</v>
      </c>
      <c r="H17" s="59">
        <v>612381.424</v>
      </c>
      <c r="I17" s="59">
        <v>505624.26899999997</v>
      </c>
      <c r="J17" s="59">
        <v>423460.25599999999</v>
      </c>
      <c r="K17" s="59">
        <v>353016.46899999998</v>
      </c>
      <c r="L17" s="59">
        <v>277619.24599999998</v>
      </c>
      <c r="M17" s="59">
        <v>186729.641</v>
      </c>
      <c r="N17" s="59">
        <v>168035.94500000001</v>
      </c>
      <c r="O17" s="59">
        <v>76555.198000000004</v>
      </c>
      <c r="P17" s="59">
        <v>16713.43</v>
      </c>
      <c r="Q17" s="59">
        <v>8369.6640000000007</v>
      </c>
      <c r="R17" s="59">
        <v>47476.142999999996</v>
      </c>
      <c r="S17" s="30"/>
      <c r="T17" s="30"/>
    </row>
    <row r="18" spans="1:24" x14ac:dyDescent="0.25">
      <c r="A18" s="66" t="s">
        <v>12</v>
      </c>
      <c r="B18" s="59">
        <v>234.715</v>
      </c>
      <c r="C18" s="59">
        <v>61605.29</v>
      </c>
      <c r="D18" s="59">
        <v>111132.314</v>
      </c>
      <c r="E18" s="59">
        <v>60122.050999999999</v>
      </c>
      <c r="F18" s="59">
        <v>10965.471</v>
      </c>
      <c r="G18" s="59">
        <v>0</v>
      </c>
      <c r="H18" s="59">
        <v>0.67400000000000004</v>
      </c>
      <c r="I18" s="59">
        <v>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1064.1310000000001</v>
      </c>
      <c r="P18" s="59">
        <v>0</v>
      </c>
      <c r="Q18" s="59">
        <v>88265.572</v>
      </c>
      <c r="R18" s="59">
        <v>0</v>
      </c>
    </row>
    <row r="19" spans="1:24" ht="18" customHeight="1" x14ac:dyDescent="0.25">
      <c r="A19" s="68" t="s">
        <v>13</v>
      </c>
      <c r="B19" s="59">
        <v>764442.52099999995</v>
      </c>
      <c r="C19" s="59">
        <v>818237.00699999998</v>
      </c>
      <c r="D19" s="59">
        <v>563719.59699999995</v>
      </c>
      <c r="E19" s="59">
        <v>510587.29399999999</v>
      </c>
      <c r="F19" s="59">
        <v>527837.14399999997</v>
      </c>
      <c r="G19" s="59">
        <v>669650.77</v>
      </c>
      <c r="H19" s="59">
        <v>612380.75</v>
      </c>
      <c r="I19" s="59">
        <v>505624.26899999997</v>
      </c>
      <c r="J19" s="59">
        <v>423460.25599999999</v>
      </c>
      <c r="K19" s="59">
        <v>353016.46899999998</v>
      </c>
      <c r="L19" s="59">
        <v>277619.24599999998</v>
      </c>
      <c r="M19" s="59">
        <v>186729.641</v>
      </c>
      <c r="N19" s="59">
        <v>168035.94500000001</v>
      </c>
      <c r="O19" s="59">
        <v>75491.066999999995</v>
      </c>
      <c r="P19" s="59">
        <v>16713.43</v>
      </c>
      <c r="Q19" s="130">
        <v>-79895.907999999996</v>
      </c>
      <c r="R19" s="59">
        <v>47476.142999999996</v>
      </c>
    </row>
    <row r="20" spans="1:24" x14ac:dyDescent="0.25">
      <c r="A20" s="66" t="s">
        <v>15</v>
      </c>
      <c r="B20" s="59">
        <v>734690.23600000003</v>
      </c>
      <c r="C20" s="59">
        <v>754443.99199999997</v>
      </c>
      <c r="D20" s="59">
        <v>820194.88899999997</v>
      </c>
      <c r="E20" s="59">
        <v>698295.54099999997</v>
      </c>
      <c r="F20" s="59">
        <v>634305.36499999999</v>
      </c>
      <c r="G20" s="59">
        <v>625442.63899999997</v>
      </c>
      <c r="H20" s="59">
        <v>541669.03599999996</v>
      </c>
      <c r="I20" s="59">
        <v>489717.66700000002</v>
      </c>
      <c r="J20" s="59">
        <v>584245.01199999999</v>
      </c>
      <c r="K20" s="59">
        <v>471876.364</v>
      </c>
      <c r="L20" s="59">
        <v>450859.69400000002</v>
      </c>
      <c r="M20" s="59">
        <v>414962.21399999998</v>
      </c>
      <c r="N20" s="59">
        <v>395289.06</v>
      </c>
      <c r="O20" s="59">
        <v>317824.81</v>
      </c>
      <c r="P20" s="59">
        <v>389032.255</v>
      </c>
      <c r="Q20" s="59">
        <v>424989.61900000001</v>
      </c>
      <c r="R20" s="59">
        <v>457014.12900000002</v>
      </c>
    </row>
    <row r="21" spans="1:24" x14ac:dyDescent="0.25">
      <c r="A21" s="66" t="s">
        <v>16</v>
      </c>
      <c r="B21" s="59">
        <v>436883.538</v>
      </c>
      <c r="C21" s="59">
        <v>396359.391</v>
      </c>
      <c r="D21" s="59">
        <v>475453.94900000002</v>
      </c>
      <c r="E21" s="59">
        <v>602300.06900000002</v>
      </c>
      <c r="F21" s="59">
        <v>420746.09100000001</v>
      </c>
      <c r="G21" s="59">
        <v>353212.45699999999</v>
      </c>
      <c r="H21" s="59">
        <v>461930.04300000001</v>
      </c>
      <c r="I21" s="59">
        <v>372510.85</v>
      </c>
      <c r="J21" s="59">
        <v>287360.864</v>
      </c>
      <c r="K21" s="59">
        <v>363465.04</v>
      </c>
      <c r="L21" s="59">
        <v>314994.86800000002</v>
      </c>
      <c r="M21" s="59">
        <v>338838.73700000002</v>
      </c>
      <c r="N21" s="59">
        <v>219347.94399999999</v>
      </c>
      <c r="O21" s="59">
        <v>165768.82199999999</v>
      </c>
      <c r="P21" s="59">
        <v>330395.69500000001</v>
      </c>
      <c r="Q21" s="59">
        <v>502511.10800000001</v>
      </c>
      <c r="R21" s="59">
        <v>420675.717</v>
      </c>
    </row>
    <row r="22" spans="1:24" x14ac:dyDescent="0.25">
      <c r="A22" s="66" t="s">
        <v>31</v>
      </c>
      <c r="B22" s="59">
        <v>297806.69799999997</v>
      </c>
      <c r="C22" s="59">
        <v>358084.60100000002</v>
      </c>
      <c r="D22" s="59">
        <v>344740.94</v>
      </c>
      <c r="E22" s="59">
        <v>95995.471999999994</v>
      </c>
      <c r="F22" s="59">
        <v>213559.274</v>
      </c>
      <c r="G22" s="59">
        <v>272230.18199999997</v>
      </c>
      <c r="H22" s="59">
        <v>79738.993000000002</v>
      </c>
      <c r="I22" s="59">
        <v>117206.817</v>
      </c>
      <c r="J22" s="59">
        <v>296884.14799999999</v>
      </c>
      <c r="K22" s="59">
        <v>108411.32399999999</v>
      </c>
      <c r="L22" s="59">
        <v>135864.826</v>
      </c>
      <c r="M22" s="59">
        <v>76123.476999999999</v>
      </c>
      <c r="N22" s="59">
        <v>175941.11600000001</v>
      </c>
      <c r="O22" s="59">
        <v>152055.98800000001</v>
      </c>
      <c r="P22" s="59">
        <v>58636.56</v>
      </c>
      <c r="Q22" s="130">
        <v>-77521.489000000001</v>
      </c>
      <c r="R22" s="59">
        <v>36338.411999999997</v>
      </c>
    </row>
    <row r="23" spans="1:24" x14ac:dyDescent="0.25">
      <c r="A23" s="66" t="s">
        <v>87</v>
      </c>
      <c r="B23" s="59">
        <v>69447.604999999996</v>
      </c>
      <c r="C23" s="59">
        <v>24290.771000000001</v>
      </c>
      <c r="D23" s="59">
        <v>163781.13699999999</v>
      </c>
      <c r="E23" s="59">
        <v>643125.31700000004</v>
      </c>
      <c r="F23" s="59">
        <v>441001.19400000002</v>
      </c>
      <c r="G23" s="59">
        <v>53997.913</v>
      </c>
      <c r="H23" s="59">
        <v>98825.168000000005</v>
      </c>
      <c r="I23" s="59">
        <v>35154.847999999998</v>
      </c>
      <c r="J23" s="59">
        <v>30251.355</v>
      </c>
      <c r="K23" s="59">
        <v>118213.571</v>
      </c>
      <c r="L23" s="59">
        <v>175288.95600000001</v>
      </c>
      <c r="M23" s="59">
        <v>126958.432</v>
      </c>
      <c r="N23" s="59">
        <v>50554.014999999999</v>
      </c>
      <c r="O23" s="59">
        <v>64597.396999999997</v>
      </c>
      <c r="P23" s="59">
        <v>142491.204</v>
      </c>
      <c r="Q23" s="59">
        <v>132340.44</v>
      </c>
      <c r="R23" s="59">
        <v>165848.826</v>
      </c>
      <c r="S23" s="30"/>
      <c r="T23" s="30"/>
      <c r="U23" s="30"/>
    </row>
    <row r="24" spans="1:24" ht="25.5" x14ac:dyDescent="0.25">
      <c r="A24" s="66" t="s">
        <v>14</v>
      </c>
      <c r="B24" s="59">
        <v>6566.3753013863779</v>
      </c>
      <c r="C24" s="59">
        <v>7392.7103303547256</v>
      </c>
      <c r="D24" s="59">
        <v>6093.3702598314603</v>
      </c>
      <c r="E24" s="59">
        <v>6407.7987876132056</v>
      </c>
      <c r="F24" s="59">
        <v>7927.0345643939399</v>
      </c>
      <c r="G24" s="59">
        <v>7660.0625438596498</v>
      </c>
      <c r="H24" s="59">
        <v>7614.0863833136564</v>
      </c>
      <c r="I24" s="59">
        <v>7975.3575268817212</v>
      </c>
      <c r="J24" s="59">
        <v>8225.7564814814814</v>
      </c>
      <c r="K24" s="59">
        <v>7947.8115196078434</v>
      </c>
      <c r="L24" s="59">
        <v>7298.0156675749313</v>
      </c>
      <c r="M24" s="59">
        <v>7591.0011510128907</v>
      </c>
      <c r="N24" s="59">
        <v>8327.4880765199159</v>
      </c>
      <c r="O24" s="59">
        <v>9700.8232124079914</v>
      </c>
      <c r="P24" s="59">
        <v>15441.248929908999</v>
      </c>
      <c r="Q24" s="59">
        <v>12171.309027777779</v>
      </c>
      <c r="R24" s="59">
        <v>14126.396364494807</v>
      </c>
      <c r="S24" s="69"/>
      <c r="X24" s="30"/>
    </row>
    <row r="25" spans="1:24" ht="8.25" customHeight="1" x14ac:dyDescent="0.25">
      <c r="S25" s="30"/>
      <c r="X25" s="30"/>
    </row>
    <row r="26" spans="1:24" x14ac:dyDescent="0.25">
      <c r="A26" s="10" t="s">
        <v>71</v>
      </c>
      <c r="B26" s="10"/>
      <c r="C26" s="10"/>
      <c r="D26" s="10"/>
      <c r="E26" s="10"/>
      <c r="F26" s="10"/>
      <c r="G26" s="10"/>
      <c r="H26" s="5"/>
      <c r="I26" s="5"/>
      <c r="J26" s="5"/>
      <c r="K26" s="5"/>
      <c r="L26" s="5"/>
      <c r="M26" s="5"/>
      <c r="N26" s="5"/>
      <c r="O26" s="11"/>
      <c r="P26" s="11"/>
      <c r="Q26" s="5"/>
    </row>
    <row r="27" spans="1:24" ht="7.5" customHeight="1" x14ac:dyDescent="0.25">
      <c r="A27" s="5"/>
      <c r="B27" s="5"/>
      <c r="C27" s="11"/>
      <c r="D27" s="5"/>
      <c r="E27" s="5"/>
      <c r="F27" s="5"/>
      <c r="G27" s="11"/>
      <c r="H27" s="5"/>
      <c r="I27" s="5"/>
      <c r="J27" s="5"/>
      <c r="K27" s="5"/>
      <c r="L27" s="5"/>
      <c r="M27" s="11"/>
      <c r="N27" s="5"/>
      <c r="O27" s="11"/>
      <c r="P27" s="11"/>
      <c r="Q27" s="11"/>
    </row>
    <row r="28" spans="1:24" x14ac:dyDescent="0.25">
      <c r="A28" s="77" t="s">
        <v>92</v>
      </c>
      <c r="B28" s="70"/>
      <c r="C28" s="70"/>
      <c r="D28" s="70"/>
      <c r="E28" s="70"/>
      <c r="F28" s="70"/>
      <c r="G28" s="70"/>
    </row>
    <row r="29" spans="1:24" x14ac:dyDescent="0.25">
      <c r="A29" s="77" t="s">
        <v>76</v>
      </c>
    </row>
    <row r="31" spans="1:24" x14ac:dyDescent="0.25">
      <c r="A31" s="129" t="s">
        <v>0</v>
      </c>
      <c r="B31" s="86" t="s">
        <v>68</v>
      </c>
      <c r="C31" s="86" t="s">
        <v>72</v>
      </c>
      <c r="D31" s="86" t="s">
        <v>73</v>
      </c>
      <c r="E31" s="86" t="s">
        <v>55</v>
      </c>
      <c r="F31" s="86" t="s">
        <v>74</v>
      </c>
      <c r="G31" s="86" t="s">
        <v>75</v>
      </c>
      <c r="H31" s="82" t="s">
        <v>22</v>
      </c>
      <c r="I31" s="82" t="s">
        <v>23</v>
      </c>
      <c r="J31" s="82" t="s">
        <v>24</v>
      </c>
      <c r="K31" s="82" t="s">
        <v>25</v>
      </c>
      <c r="L31" s="82" t="s">
        <v>26</v>
      </c>
      <c r="M31" s="82" t="s">
        <v>27</v>
      </c>
      <c r="N31" s="82" t="s">
        <v>28</v>
      </c>
      <c r="O31" s="82" t="s">
        <v>29</v>
      </c>
      <c r="P31" s="82" t="s">
        <v>30</v>
      </c>
      <c r="Q31" s="82" t="s">
        <v>19</v>
      </c>
      <c r="R31" s="82" t="s">
        <v>20</v>
      </c>
    </row>
    <row r="32" spans="1:24" x14ac:dyDescent="0.25">
      <c r="A32" s="113" t="s">
        <v>6</v>
      </c>
      <c r="B32" s="59">
        <v>2443791.6570000001</v>
      </c>
      <c r="C32" s="60">
        <v>2657235.727</v>
      </c>
      <c r="D32" s="59">
        <v>2625986.39</v>
      </c>
      <c r="E32" s="59">
        <v>2137254.281</v>
      </c>
      <c r="F32" s="59">
        <v>2122617.4550000001</v>
      </c>
      <c r="G32" s="59">
        <v>2451882.2680000002</v>
      </c>
      <c r="H32" s="59">
        <v>2290708.4339999999</v>
      </c>
      <c r="I32" s="59">
        <v>2018963.8189999999</v>
      </c>
      <c r="J32" s="59">
        <v>1940303.308</v>
      </c>
      <c r="K32" s="59">
        <v>1786427.0190000001</v>
      </c>
      <c r="L32" s="59">
        <v>1761308.6769999999</v>
      </c>
      <c r="M32" s="59">
        <v>1387817.317</v>
      </c>
      <c r="N32" s="59">
        <v>1263804.577</v>
      </c>
      <c r="O32" s="64">
        <v>1131852.1070000001</v>
      </c>
      <c r="P32" s="65">
        <v>1658888.8640000001</v>
      </c>
      <c r="Q32" s="59">
        <v>1368731.237</v>
      </c>
      <c r="R32" s="59">
        <v>1170130.2</v>
      </c>
    </row>
  </sheetData>
  <mergeCells count="2">
    <mergeCell ref="A6:A7"/>
    <mergeCell ref="B6:R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0"/>
  <sheetViews>
    <sheetView workbookViewId="0">
      <selection activeCell="G9" sqref="G9"/>
    </sheetView>
  </sheetViews>
  <sheetFormatPr defaultRowHeight="15" x14ac:dyDescent="0.25"/>
  <cols>
    <col min="1" max="1" width="23" style="21" customWidth="1"/>
    <col min="2" max="4" width="8.85546875" style="21" bestFit="1" customWidth="1"/>
    <col min="5" max="16384" width="9.140625" style="21"/>
  </cols>
  <sheetData>
    <row r="4" spans="1:4" x14ac:dyDescent="0.25">
      <c r="A4" s="13" t="s">
        <v>89</v>
      </c>
    </row>
    <row r="6" spans="1:4" s="23" customFormat="1" x14ac:dyDescent="0.25">
      <c r="A6" s="22" t="s">
        <v>0</v>
      </c>
      <c r="B6" s="6" t="s">
        <v>68</v>
      </c>
      <c r="C6" s="6" t="s">
        <v>23</v>
      </c>
      <c r="D6" s="6" t="s">
        <v>20</v>
      </c>
    </row>
    <row r="7" spans="1:4" s="23" customFormat="1" x14ac:dyDescent="0.25">
      <c r="A7" s="114" t="s">
        <v>6</v>
      </c>
      <c r="B7" s="8">
        <v>2443791.6570000001</v>
      </c>
      <c r="C7" s="8">
        <v>2018963.8189999999</v>
      </c>
      <c r="D7" s="8">
        <v>1170130.2</v>
      </c>
    </row>
    <row r="8" spans="1:4" s="23" customFormat="1" x14ac:dyDescent="0.25">
      <c r="A8" s="114" t="s">
        <v>96</v>
      </c>
      <c r="B8" s="8">
        <v>764677.23600000003</v>
      </c>
      <c r="C8" s="8">
        <v>505624.26899999997</v>
      </c>
      <c r="D8" s="8">
        <v>47476.142999999996</v>
      </c>
    </row>
    <row r="9" spans="1:4" s="23" customFormat="1" x14ac:dyDescent="0.25"/>
    <row r="11" spans="1:4" s="23" customFormat="1" x14ac:dyDescent="0.25"/>
    <row r="22" spans="1:8" x14ac:dyDescent="0.25">
      <c r="A22" s="10" t="s">
        <v>84</v>
      </c>
    </row>
    <row r="23" spans="1:8" ht="7.5" customHeight="1" x14ac:dyDescent="0.25"/>
    <row r="24" spans="1:8" x14ac:dyDescent="0.25">
      <c r="A24" s="12" t="s">
        <v>88</v>
      </c>
    </row>
    <row r="26" spans="1:8" x14ac:dyDescent="0.25">
      <c r="H26" s="81"/>
    </row>
    <row r="40" spans="9:9" x14ac:dyDescent="0.25">
      <c r="I40" s="10" t="s">
        <v>84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3"/>
  <sheetViews>
    <sheetView workbookViewId="0">
      <selection activeCell="E23" sqref="E23"/>
    </sheetView>
  </sheetViews>
  <sheetFormatPr defaultRowHeight="15" x14ac:dyDescent="0.25"/>
  <cols>
    <col min="1" max="1" width="4.5703125" style="46" customWidth="1"/>
    <col min="2" max="2" width="5" style="46" customWidth="1"/>
    <col min="3" max="3" width="5.5703125" style="46" customWidth="1"/>
    <col min="4" max="4" width="14.140625" style="46" customWidth="1"/>
    <col min="5" max="5" width="31.140625" style="46" customWidth="1"/>
    <col min="6" max="6" width="10.85546875" style="46" bestFit="1" customWidth="1"/>
    <col min="7" max="7" width="9.5703125" style="46" customWidth="1"/>
    <col min="8" max="8" width="9.42578125" style="46" customWidth="1"/>
    <col min="9" max="16384" width="9.140625" style="46"/>
  </cols>
  <sheetData>
    <row r="4" spans="1:10" x14ac:dyDescent="0.25">
      <c r="A4" s="41" t="s">
        <v>49</v>
      </c>
      <c r="B4" s="20"/>
      <c r="D4" s="47"/>
      <c r="E4" s="47"/>
    </row>
    <row r="5" spans="1:10" x14ac:dyDescent="0.25">
      <c r="A5" s="48"/>
      <c r="B5" s="48"/>
      <c r="F5" s="47"/>
    </row>
    <row r="6" spans="1:10" ht="30" customHeight="1" x14ac:dyDescent="0.25">
      <c r="A6" s="79" t="s">
        <v>50</v>
      </c>
      <c r="B6" s="79" t="s">
        <v>78</v>
      </c>
      <c r="C6" s="79" t="s">
        <v>77</v>
      </c>
      <c r="D6" s="79" t="s">
        <v>17</v>
      </c>
      <c r="E6" s="79" t="s">
        <v>18</v>
      </c>
      <c r="F6" s="79" t="s">
        <v>5</v>
      </c>
      <c r="G6" s="79" t="s">
        <v>42</v>
      </c>
      <c r="H6" s="79" t="s">
        <v>79</v>
      </c>
      <c r="I6" s="79" t="s">
        <v>15</v>
      </c>
      <c r="J6" s="79" t="s">
        <v>16</v>
      </c>
    </row>
    <row r="7" spans="1:10" x14ac:dyDescent="0.25">
      <c r="A7" s="49" t="s">
        <v>43</v>
      </c>
      <c r="B7" s="49" t="s">
        <v>43</v>
      </c>
      <c r="C7" s="49" t="s">
        <v>2</v>
      </c>
      <c r="D7" s="50">
        <v>37014645007</v>
      </c>
      <c r="E7" s="78" t="s">
        <v>44</v>
      </c>
      <c r="F7" s="51">
        <v>536</v>
      </c>
      <c r="G7" s="52">
        <v>1007079.265</v>
      </c>
      <c r="H7" s="52">
        <v>41089.296999999999</v>
      </c>
      <c r="I7" s="52">
        <v>358661.94199999998</v>
      </c>
      <c r="J7" s="52">
        <v>408822.95500000002</v>
      </c>
    </row>
    <row r="8" spans="1:10" x14ac:dyDescent="0.25">
      <c r="A8" s="49" t="s">
        <v>45</v>
      </c>
      <c r="B8" s="49" t="s">
        <v>45</v>
      </c>
      <c r="C8" s="49" t="s">
        <v>2</v>
      </c>
      <c r="D8" s="50">
        <v>92200203113</v>
      </c>
      <c r="E8" s="78" t="s">
        <v>46</v>
      </c>
      <c r="F8" s="51">
        <v>151</v>
      </c>
      <c r="G8" s="52">
        <v>153963.05499999999</v>
      </c>
      <c r="H8" s="52">
        <v>5997.6180000000004</v>
      </c>
      <c r="I8" s="52">
        <v>91059.063999999998</v>
      </c>
      <c r="J8" s="52">
        <v>8189.6080000000002</v>
      </c>
    </row>
    <row r="9" spans="1:10" x14ac:dyDescent="0.25">
      <c r="A9" s="49" t="s">
        <v>47</v>
      </c>
      <c r="B9" s="49" t="s">
        <v>2</v>
      </c>
      <c r="C9" s="49" t="s">
        <v>2</v>
      </c>
      <c r="D9" s="50">
        <v>59742757881</v>
      </c>
      <c r="E9" s="78" t="s">
        <v>80</v>
      </c>
      <c r="F9" s="51">
        <v>19</v>
      </c>
      <c r="G9" s="52">
        <v>9087.8799999999992</v>
      </c>
      <c r="H9" s="52">
        <v>389.22800000000001</v>
      </c>
      <c r="I9" s="52">
        <v>7293.1229999999996</v>
      </c>
      <c r="J9" s="52">
        <v>3663.154</v>
      </c>
    </row>
    <row r="10" spans="1:10" ht="15" customHeight="1" x14ac:dyDescent="0.25">
      <c r="A10" s="89" t="s">
        <v>48</v>
      </c>
      <c r="B10" s="90"/>
      <c r="C10" s="90"/>
      <c r="D10" s="90"/>
      <c r="E10" s="91"/>
      <c r="F10" s="80">
        <f>SUM(F7:F9)</f>
        <v>706</v>
      </c>
      <c r="G10" s="80">
        <f>SUM(G7:G9)</f>
        <v>1170130.2</v>
      </c>
      <c r="H10" s="80">
        <f>SUM(H7:H9)</f>
        <v>47476.143000000004</v>
      </c>
      <c r="I10" s="80">
        <f>SUM(I7:I9)</f>
        <v>457014.12900000002</v>
      </c>
      <c r="J10" s="80">
        <f>SUM(J7:J9)</f>
        <v>420675.717</v>
      </c>
    </row>
    <row r="11" spans="1:10" x14ac:dyDescent="0.25">
      <c r="G11" s="54"/>
    </row>
    <row r="12" spans="1:10" x14ac:dyDescent="0.25">
      <c r="A12" s="55" t="s">
        <v>70</v>
      </c>
      <c r="G12" s="54"/>
    </row>
    <row r="13" spans="1:10" x14ac:dyDescent="0.25">
      <c r="G13" s="54"/>
    </row>
  </sheetData>
  <mergeCells count="1">
    <mergeCell ref="A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topLeftCell="A10" zoomScaleNormal="100" workbookViewId="0">
      <selection activeCell="D36" sqref="D36"/>
    </sheetView>
  </sheetViews>
  <sheetFormatPr defaultRowHeight="15" x14ac:dyDescent="0.25"/>
  <cols>
    <col min="1" max="1" width="39.42578125" style="21" bestFit="1" customWidth="1"/>
    <col min="2" max="10" width="9.85546875" style="21" customWidth="1"/>
    <col min="11" max="16384" width="9.140625" style="21"/>
  </cols>
  <sheetData>
    <row r="3" spans="1:12" ht="12" customHeight="1" x14ac:dyDescent="0.25"/>
    <row r="4" spans="1:12" s="103" customFormat="1" ht="12" x14ac:dyDescent="0.2">
      <c r="A4" s="121" t="s">
        <v>98</v>
      </c>
    </row>
    <row r="5" spans="1:12" x14ac:dyDescent="0.25">
      <c r="A5" s="45"/>
      <c r="K5" s="120" t="s">
        <v>97</v>
      </c>
    </row>
    <row r="6" spans="1:12" x14ac:dyDescent="0.25">
      <c r="A6" s="43" t="s">
        <v>0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19</v>
      </c>
      <c r="L6" s="6" t="s">
        <v>20</v>
      </c>
    </row>
    <row r="7" spans="1:12" x14ac:dyDescent="0.25">
      <c r="A7" s="44" t="s">
        <v>38</v>
      </c>
      <c r="B7" s="8">
        <v>8135.0550000000003</v>
      </c>
      <c r="C7" s="8">
        <v>33405.764999999999</v>
      </c>
      <c r="D7" s="8">
        <v>41443.15</v>
      </c>
      <c r="E7" s="8">
        <v>22445.596000000001</v>
      </c>
      <c r="F7" s="8">
        <v>22411.567999999999</v>
      </c>
      <c r="G7" s="8">
        <v>25399.097000000002</v>
      </c>
      <c r="H7" s="8">
        <v>27557.168000000001</v>
      </c>
      <c r="I7" s="8">
        <v>24938.874</v>
      </c>
      <c r="J7" s="8">
        <v>29721.974999999999</v>
      </c>
      <c r="K7" s="8">
        <v>43325.641000000003</v>
      </c>
      <c r="L7" s="8">
        <v>35548.165000000001</v>
      </c>
    </row>
    <row r="8" spans="1:12" x14ac:dyDescent="0.25">
      <c r="A8" s="44" t="s">
        <v>39</v>
      </c>
      <c r="B8" s="8">
        <v>10894.822</v>
      </c>
      <c r="C8" s="8">
        <v>3636.873</v>
      </c>
      <c r="D8" s="8">
        <v>3209.3980000000001</v>
      </c>
      <c r="E8" s="8">
        <v>3695.8440000000001</v>
      </c>
      <c r="F8" s="8">
        <v>1472.885</v>
      </c>
      <c r="G8" s="8">
        <v>923.00400000000002</v>
      </c>
      <c r="H8" s="8">
        <v>2219.7629999999999</v>
      </c>
      <c r="I8" s="8">
        <v>689.26</v>
      </c>
      <c r="J8" s="8">
        <v>1035.008</v>
      </c>
      <c r="K8" s="8">
        <v>403.63400000000001</v>
      </c>
      <c r="L8" s="8">
        <v>1802.3489999999999</v>
      </c>
    </row>
    <row r="9" spans="1:12" x14ac:dyDescent="0.25">
      <c r="A9" s="104" t="s">
        <v>95</v>
      </c>
      <c r="B9" s="108">
        <f>B7/B8</f>
        <v>0.74669003311848514</v>
      </c>
      <c r="C9" s="106">
        <f t="shared" ref="C9:L9" si="0">C7/C8</f>
        <v>9.1852987442783949</v>
      </c>
      <c r="D9" s="106">
        <f t="shared" si="0"/>
        <v>12.913060330940569</v>
      </c>
      <c r="E9" s="106">
        <f t="shared" si="0"/>
        <v>6.0731989770130994</v>
      </c>
      <c r="F9" s="106">
        <f t="shared" si="0"/>
        <v>15.21610173231447</v>
      </c>
      <c r="G9" s="106">
        <f t="shared" si="0"/>
        <v>27.517862327790564</v>
      </c>
      <c r="H9" s="106">
        <f t="shared" si="0"/>
        <v>12.41446406665937</v>
      </c>
      <c r="I9" s="106">
        <f t="shared" si="0"/>
        <v>36.182099643095491</v>
      </c>
      <c r="J9" s="106">
        <f t="shared" si="0"/>
        <v>28.71666209343309</v>
      </c>
      <c r="K9" s="106">
        <f t="shared" si="0"/>
        <v>107.33892833606684</v>
      </c>
      <c r="L9" s="106">
        <f t="shared" si="0"/>
        <v>19.723241725104295</v>
      </c>
    </row>
    <row r="10" spans="1:12" x14ac:dyDescent="0.25">
      <c r="A10" s="44" t="s">
        <v>40</v>
      </c>
      <c r="B10" s="8">
        <v>541669.03599999996</v>
      </c>
      <c r="C10" s="8">
        <v>489717.66700000002</v>
      </c>
      <c r="D10" s="8">
        <v>584245.01199999999</v>
      </c>
      <c r="E10" s="8">
        <v>471876.364</v>
      </c>
      <c r="F10" s="8">
        <v>450859.69400000002</v>
      </c>
      <c r="G10" s="8">
        <v>414962.21399999998</v>
      </c>
      <c r="H10" s="8">
        <v>395289.06</v>
      </c>
      <c r="I10" s="8">
        <v>317824.81</v>
      </c>
      <c r="J10" s="8">
        <v>389032.255</v>
      </c>
      <c r="K10" s="8">
        <v>424989.61900000001</v>
      </c>
      <c r="L10" s="8">
        <v>457014.12900000002</v>
      </c>
    </row>
    <row r="11" spans="1:12" x14ac:dyDescent="0.25">
      <c r="A11" s="44" t="s">
        <v>41</v>
      </c>
      <c r="B11" s="8">
        <v>461930.04300000001</v>
      </c>
      <c r="C11" s="8">
        <v>372510.85</v>
      </c>
      <c r="D11" s="8">
        <v>287360.864</v>
      </c>
      <c r="E11" s="8">
        <v>363465.04</v>
      </c>
      <c r="F11" s="8">
        <v>314994.86800000002</v>
      </c>
      <c r="G11" s="8">
        <v>338838.73700000002</v>
      </c>
      <c r="H11" s="8">
        <v>219347.94399999999</v>
      </c>
      <c r="I11" s="8">
        <v>165768.82199999999</v>
      </c>
      <c r="J11" s="8">
        <v>330395.69500000001</v>
      </c>
      <c r="K11" s="8">
        <v>502511.10800000001</v>
      </c>
      <c r="L11" s="8">
        <v>420675.717</v>
      </c>
    </row>
    <row r="12" spans="1:12" ht="15" customHeight="1" x14ac:dyDescent="0.25">
      <c r="A12" s="104" t="s">
        <v>95</v>
      </c>
      <c r="B12" s="107">
        <f>B10/B11</f>
        <v>1.1726213616289944</v>
      </c>
      <c r="C12" s="107">
        <f t="shared" ref="C12:L12" si="1">C10/C11</f>
        <v>1.3146400084722365</v>
      </c>
      <c r="D12" s="107">
        <f t="shared" si="1"/>
        <v>2.0331405044773252</v>
      </c>
      <c r="E12" s="107">
        <f t="shared" si="1"/>
        <v>1.2982716687139979</v>
      </c>
      <c r="F12" s="107">
        <f t="shared" si="1"/>
        <v>1.4313239350934441</v>
      </c>
      <c r="G12" s="107">
        <f t="shared" si="1"/>
        <v>1.2246599006771766</v>
      </c>
      <c r="H12" s="107">
        <f t="shared" si="1"/>
        <v>1.8021097111354736</v>
      </c>
      <c r="I12" s="107">
        <f t="shared" si="1"/>
        <v>1.9172773635322089</v>
      </c>
      <c r="J12" s="107">
        <f t="shared" si="1"/>
        <v>1.1774737409941132</v>
      </c>
      <c r="K12" s="105">
        <f t="shared" si="1"/>
        <v>0.84573179027119139</v>
      </c>
      <c r="L12" s="109">
        <f t="shared" si="1"/>
        <v>1.0863810544120378</v>
      </c>
    </row>
    <row r="13" spans="1:12" ht="12" customHeight="1" x14ac:dyDescent="0.25"/>
    <row r="21" spans="1:1" ht="30" customHeight="1" x14ac:dyDescent="0.25"/>
    <row r="30" spans="1:1" ht="6" customHeight="1" x14ac:dyDescent="0.25"/>
    <row r="31" spans="1:1" x14ac:dyDescent="0.25">
      <c r="A31" s="122" t="s">
        <v>33</v>
      </c>
    </row>
    <row r="32" spans="1:1" x14ac:dyDescent="0.25">
      <c r="A32" s="123" t="s">
        <v>99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22" sqref="B22"/>
    </sheetView>
  </sheetViews>
  <sheetFormatPr defaultRowHeight="15" x14ac:dyDescent="0.25"/>
  <cols>
    <col min="1" max="1" width="39.42578125" customWidth="1"/>
  </cols>
  <sheetData>
    <row r="1" spans="1:13" ht="18.75" x14ac:dyDescent="0.3">
      <c r="A1" s="1"/>
    </row>
    <row r="2" spans="1:13" x14ac:dyDescent="0.25">
      <c r="A2" s="2"/>
    </row>
    <row r="3" spans="1:13" x14ac:dyDescent="0.25">
      <c r="A3" s="2"/>
    </row>
    <row r="4" spans="1:13" s="5" customFormat="1" x14ac:dyDescent="0.25">
      <c r="A4" s="13" t="s">
        <v>81</v>
      </c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</row>
    <row r="5" spans="1:13" ht="4.5" customHeight="1" x14ac:dyDescent="0.25">
      <c r="A5" s="3"/>
    </row>
    <row r="6" spans="1:13" ht="24" customHeight="1" x14ac:dyDescent="0.25">
      <c r="A6" s="92" t="s">
        <v>0</v>
      </c>
      <c r="B6" s="93" t="s">
        <v>35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3" x14ac:dyDescent="0.25">
      <c r="A7" s="92"/>
      <c r="B7" s="119" t="s">
        <v>22</v>
      </c>
      <c r="C7" s="83" t="s">
        <v>23</v>
      </c>
      <c r="D7" s="83" t="s">
        <v>24</v>
      </c>
      <c r="E7" s="83" t="s">
        <v>25</v>
      </c>
      <c r="F7" s="83" t="s">
        <v>26</v>
      </c>
      <c r="G7" s="83" t="s">
        <v>27</v>
      </c>
      <c r="H7" s="83" t="s">
        <v>28</v>
      </c>
      <c r="I7" s="83" t="s">
        <v>29</v>
      </c>
      <c r="J7" s="83" t="s">
        <v>30</v>
      </c>
      <c r="K7" s="83" t="s">
        <v>19</v>
      </c>
      <c r="L7" s="83" t="s">
        <v>20</v>
      </c>
    </row>
    <row r="8" spans="1:13" x14ac:dyDescent="0.25">
      <c r="A8" s="116" t="s">
        <v>1</v>
      </c>
      <c r="B8" s="8">
        <v>4</v>
      </c>
      <c r="C8" s="15">
        <v>3</v>
      </c>
      <c r="D8" s="8">
        <v>2</v>
      </c>
      <c r="E8" s="8">
        <v>2</v>
      </c>
      <c r="F8" s="8">
        <v>3</v>
      </c>
      <c r="G8" s="8">
        <v>3</v>
      </c>
      <c r="H8" s="8">
        <v>3</v>
      </c>
      <c r="I8" s="8">
        <v>2</v>
      </c>
      <c r="J8" s="8">
        <v>2</v>
      </c>
      <c r="K8" s="8">
        <v>2</v>
      </c>
      <c r="L8" s="8">
        <v>3</v>
      </c>
    </row>
    <row r="9" spans="1:13" x14ac:dyDescent="0.25">
      <c r="A9" s="7" t="s">
        <v>3</v>
      </c>
      <c r="B9" s="17">
        <v>3</v>
      </c>
      <c r="C9" s="8">
        <v>3</v>
      </c>
      <c r="D9" s="8">
        <v>1</v>
      </c>
      <c r="E9" s="8">
        <v>0</v>
      </c>
      <c r="F9" s="8">
        <v>1</v>
      </c>
      <c r="G9" s="8">
        <v>1</v>
      </c>
      <c r="H9" s="8">
        <v>3</v>
      </c>
      <c r="I9" s="8">
        <v>2</v>
      </c>
      <c r="J9" s="8">
        <v>2</v>
      </c>
      <c r="K9" s="8">
        <v>1</v>
      </c>
      <c r="L9" s="8">
        <v>2</v>
      </c>
    </row>
    <row r="10" spans="1:13" x14ac:dyDescent="0.25">
      <c r="A10" s="7" t="s">
        <v>4</v>
      </c>
      <c r="B10" s="8">
        <v>1</v>
      </c>
      <c r="C10" s="26">
        <v>0</v>
      </c>
      <c r="D10" s="16">
        <v>1</v>
      </c>
      <c r="E10" s="27">
        <v>2</v>
      </c>
      <c r="F10" s="28">
        <v>2</v>
      </c>
      <c r="G10" s="28">
        <v>2</v>
      </c>
      <c r="H10" s="28">
        <v>0</v>
      </c>
      <c r="I10" s="28">
        <v>0</v>
      </c>
      <c r="J10" s="28">
        <v>0</v>
      </c>
      <c r="K10" s="28">
        <v>1</v>
      </c>
      <c r="L10" s="16">
        <v>1</v>
      </c>
    </row>
    <row r="11" spans="1:13" x14ac:dyDescent="0.25">
      <c r="A11" s="7" t="s">
        <v>5</v>
      </c>
      <c r="B11" s="29">
        <v>184</v>
      </c>
      <c r="C11" s="8">
        <v>202</v>
      </c>
      <c r="D11" s="8">
        <v>139</v>
      </c>
      <c r="E11" s="8">
        <v>113</v>
      </c>
      <c r="F11" s="8">
        <v>122</v>
      </c>
      <c r="G11" s="8">
        <v>99</v>
      </c>
      <c r="H11" s="8">
        <v>76</v>
      </c>
      <c r="I11" s="8">
        <v>83</v>
      </c>
      <c r="J11" s="8">
        <v>69</v>
      </c>
      <c r="K11" s="8">
        <v>70</v>
      </c>
      <c r="L11" s="8">
        <v>100</v>
      </c>
    </row>
    <row r="12" spans="1:13" x14ac:dyDescent="0.25">
      <c r="A12" s="7" t="s">
        <v>6</v>
      </c>
      <c r="B12" s="26">
        <v>48921.601999999999</v>
      </c>
      <c r="C12" s="8">
        <v>75048.781000000003</v>
      </c>
      <c r="D12" s="8">
        <v>67316.979000000007</v>
      </c>
      <c r="E12" s="8">
        <v>55687.836000000003</v>
      </c>
      <c r="F12" s="8">
        <v>50707.894</v>
      </c>
      <c r="G12" s="8">
        <v>38688.379000000001</v>
      </c>
      <c r="H12" s="8">
        <v>41695.269999999997</v>
      </c>
      <c r="I12" s="8">
        <v>34469.184000000001</v>
      </c>
      <c r="J12" s="8">
        <v>39857.896999999997</v>
      </c>
      <c r="K12" s="8">
        <v>53479.040000000001</v>
      </c>
      <c r="L12" s="8">
        <v>46194.796999999999</v>
      </c>
      <c r="M12" s="30"/>
    </row>
    <row r="13" spans="1:13" x14ac:dyDescent="0.25">
      <c r="A13" s="7" t="s">
        <v>7</v>
      </c>
      <c r="B13" s="14">
        <v>50165.430999999997</v>
      </c>
      <c r="C13" s="8">
        <v>73573.509000000005</v>
      </c>
      <c r="D13" s="8">
        <v>67996.493000000002</v>
      </c>
      <c r="E13" s="8">
        <v>58019.697</v>
      </c>
      <c r="F13" s="8">
        <v>71702.642000000007</v>
      </c>
      <c r="G13" s="8">
        <v>39500.449999999997</v>
      </c>
      <c r="H13" s="8">
        <v>40343.21</v>
      </c>
      <c r="I13" s="8">
        <v>34162.489000000001</v>
      </c>
      <c r="J13" s="8">
        <v>39306.207999999999</v>
      </c>
      <c r="K13" s="8">
        <v>52839.044999999998</v>
      </c>
      <c r="L13" s="8">
        <v>44857.194000000003</v>
      </c>
      <c r="M13" s="30"/>
    </row>
    <row r="14" spans="1:13" x14ac:dyDescent="0.25">
      <c r="A14" s="7" t="s">
        <v>8</v>
      </c>
      <c r="B14" s="8">
        <v>326.15100000000001</v>
      </c>
      <c r="C14" s="17">
        <v>1475.2719999999999</v>
      </c>
      <c r="D14" s="17">
        <v>60.698</v>
      </c>
      <c r="E14" s="17">
        <v>0</v>
      </c>
      <c r="F14" s="17">
        <v>95.105999999999995</v>
      </c>
      <c r="G14" s="17">
        <v>45.503</v>
      </c>
      <c r="H14" s="17">
        <v>1352.06</v>
      </c>
      <c r="I14" s="17">
        <v>306.69499999999999</v>
      </c>
      <c r="J14" s="17">
        <v>551.68899999999996</v>
      </c>
      <c r="K14" s="17">
        <v>672.36</v>
      </c>
      <c r="L14" s="17">
        <v>1445.482</v>
      </c>
      <c r="M14" s="30"/>
    </row>
    <row r="15" spans="1:13" x14ac:dyDescent="0.25">
      <c r="A15" s="7" t="s">
        <v>9</v>
      </c>
      <c r="B15" s="8">
        <v>1569.98</v>
      </c>
      <c r="C15" s="8">
        <v>0</v>
      </c>
      <c r="D15" s="8">
        <v>740.21199999999999</v>
      </c>
      <c r="E15" s="8">
        <v>2331.8609999999999</v>
      </c>
      <c r="F15" s="8">
        <v>21089.853999999999</v>
      </c>
      <c r="G15" s="8">
        <v>857.57399999999996</v>
      </c>
      <c r="H15" s="8">
        <v>0</v>
      </c>
      <c r="I15" s="8">
        <v>0</v>
      </c>
      <c r="J15" s="8">
        <v>0</v>
      </c>
      <c r="K15" s="8">
        <v>32.365000000000002</v>
      </c>
      <c r="L15" s="8">
        <v>107.879</v>
      </c>
      <c r="M15" s="30"/>
    </row>
    <row r="16" spans="1:13" x14ac:dyDescent="0.25">
      <c r="A16" s="7" t="s">
        <v>10</v>
      </c>
      <c r="B16" s="16">
        <v>70.52</v>
      </c>
      <c r="C16" s="26">
        <v>3.1680000000000001</v>
      </c>
      <c r="D16" s="16">
        <v>12.14</v>
      </c>
      <c r="E16" s="16">
        <v>0</v>
      </c>
      <c r="F16" s="16">
        <v>19.021000000000001</v>
      </c>
      <c r="G16" s="16">
        <v>9.1010000000000009</v>
      </c>
      <c r="H16" s="16">
        <v>2.4969999999999999</v>
      </c>
      <c r="I16" s="16">
        <v>0</v>
      </c>
      <c r="J16" s="16">
        <v>0</v>
      </c>
      <c r="K16" s="8">
        <v>0</v>
      </c>
      <c r="L16" s="8">
        <v>296.67899999999997</v>
      </c>
      <c r="M16" s="30"/>
    </row>
    <row r="17" spans="1:13" x14ac:dyDescent="0.25">
      <c r="A17" s="7" t="s">
        <v>11</v>
      </c>
      <c r="B17" s="8">
        <v>255.631</v>
      </c>
      <c r="C17" s="8">
        <v>1472.104</v>
      </c>
      <c r="D17" s="8">
        <v>48.558</v>
      </c>
      <c r="E17" s="8">
        <v>0</v>
      </c>
      <c r="F17" s="8">
        <v>76.084999999999994</v>
      </c>
      <c r="G17" s="8">
        <v>36.402000000000001</v>
      </c>
      <c r="H17" s="8">
        <v>1349.5630000000001</v>
      </c>
      <c r="I17" s="8">
        <v>306.69499999999999</v>
      </c>
      <c r="J17" s="8">
        <v>551.68899999999996</v>
      </c>
      <c r="K17" s="8">
        <v>672.36</v>
      </c>
      <c r="L17" s="8">
        <v>1148.8030000000001</v>
      </c>
      <c r="M17" s="30"/>
    </row>
    <row r="18" spans="1:13" x14ac:dyDescent="0.25">
      <c r="A18" s="7" t="s">
        <v>12</v>
      </c>
      <c r="B18" s="17">
        <v>1569.98</v>
      </c>
      <c r="C18" s="26">
        <v>0</v>
      </c>
      <c r="D18" s="17">
        <v>740.21199999999999</v>
      </c>
      <c r="E18" s="17">
        <v>2331.8609999999999</v>
      </c>
      <c r="F18" s="115">
        <v>21089.853999999999</v>
      </c>
      <c r="G18" s="17">
        <v>857.57399999999996</v>
      </c>
      <c r="H18" s="17">
        <v>0</v>
      </c>
      <c r="I18" s="17">
        <v>0</v>
      </c>
      <c r="J18" s="17">
        <v>0</v>
      </c>
      <c r="K18" s="18">
        <v>32.365000000000002</v>
      </c>
      <c r="L18" s="8">
        <v>107.879</v>
      </c>
      <c r="M18" s="30"/>
    </row>
    <row r="19" spans="1:13" x14ac:dyDescent="0.25">
      <c r="A19" s="9" t="s">
        <v>13</v>
      </c>
      <c r="B19" s="36">
        <v>-1314.3489999999999</v>
      </c>
      <c r="C19" s="19">
        <v>1472.104</v>
      </c>
      <c r="D19" s="37">
        <v>-691.654</v>
      </c>
      <c r="E19" s="38">
        <v>-2331.8609999999999</v>
      </c>
      <c r="F19" s="33">
        <v>-21013.769</v>
      </c>
      <c r="G19" s="37">
        <v>-821.17200000000003</v>
      </c>
      <c r="H19" s="28">
        <v>1349.5630000000001</v>
      </c>
      <c r="I19" s="39">
        <v>306.69499999999999</v>
      </c>
      <c r="J19" s="8">
        <v>551.68899999999996</v>
      </c>
      <c r="K19" s="27">
        <v>639.995</v>
      </c>
      <c r="L19" s="8">
        <v>1040.924</v>
      </c>
      <c r="M19" s="30"/>
    </row>
    <row r="20" spans="1:13" x14ac:dyDescent="0.25">
      <c r="A20" s="116" t="s">
        <v>15</v>
      </c>
      <c r="B20" s="8">
        <v>8135.0550000000003</v>
      </c>
      <c r="C20" s="26">
        <v>33405.764999999999</v>
      </c>
      <c r="D20" s="16">
        <v>41443.15</v>
      </c>
      <c r="E20" s="8">
        <v>22445.596000000001</v>
      </c>
      <c r="F20" s="31">
        <v>22411.567999999999</v>
      </c>
      <c r="G20" s="8">
        <v>25399.097000000002</v>
      </c>
      <c r="H20" s="8">
        <v>27557.168000000001</v>
      </c>
      <c r="I20" s="8">
        <v>24938.874</v>
      </c>
      <c r="J20" s="26">
        <v>29721.974999999999</v>
      </c>
      <c r="K20" s="112">
        <v>43325.641000000003</v>
      </c>
      <c r="L20" s="8">
        <v>35548.165000000001</v>
      </c>
      <c r="M20" s="30"/>
    </row>
    <row r="21" spans="1:13" x14ac:dyDescent="0.25">
      <c r="A21" s="116" t="s">
        <v>16</v>
      </c>
      <c r="B21" s="16">
        <v>10894.822</v>
      </c>
      <c r="C21" s="15">
        <v>3636.873</v>
      </c>
      <c r="D21" s="8">
        <v>3209.3980000000001</v>
      </c>
      <c r="E21" s="8">
        <v>3695.8440000000001</v>
      </c>
      <c r="F21" s="8">
        <v>1472.885</v>
      </c>
      <c r="G21" s="8">
        <v>923.00400000000002</v>
      </c>
      <c r="H21" s="8">
        <v>2219.7629999999999</v>
      </c>
      <c r="I21" s="8">
        <v>689.26</v>
      </c>
      <c r="J21" s="14">
        <v>1035.008</v>
      </c>
      <c r="K21" s="19">
        <v>403.63400000000001</v>
      </c>
      <c r="L21" s="15">
        <v>1802.3489999999999</v>
      </c>
      <c r="M21" s="30"/>
    </row>
    <row r="22" spans="1:13" x14ac:dyDescent="0.25">
      <c r="A22" s="32" t="s">
        <v>31</v>
      </c>
      <c r="B22" s="33">
        <v>-2759.7669999999998</v>
      </c>
      <c r="C22" s="26">
        <v>29768.892</v>
      </c>
      <c r="D22" s="117">
        <v>38233.752</v>
      </c>
      <c r="E22" s="16">
        <v>18749.752</v>
      </c>
      <c r="F22" s="16">
        <v>20938.683000000001</v>
      </c>
      <c r="G22" s="16">
        <v>24476.093000000001</v>
      </c>
      <c r="H22" s="16">
        <v>25337.404999999999</v>
      </c>
      <c r="I22" s="16">
        <v>24249.614000000001</v>
      </c>
      <c r="J22" s="26">
        <v>28686.967000000001</v>
      </c>
      <c r="K22" s="118">
        <v>42922.006999999998</v>
      </c>
      <c r="L22" s="16">
        <v>33745.815999999999</v>
      </c>
      <c r="M22" s="30"/>
    </row>
    <row r="23" spans="1:13" x14ac:dyDescent="0.25">
      <c r="A23" s="116" t="s">
        <v>32</v>
      </c>
      <c r="B23" s="17">
        <v>2103.826</v>
      </c>
      <c r="C23" s="8">
        <v>203.489</v>
      </c>
      <c r="D23" s="8">
        <v>262.19099999999997</v>
      </c>
      <c r="E23" s="8">
        <v>525.84699999999998</v>
      </c>
      <c r="F23" s="8">
        <v>987.11199999999997</v>
      </c>
      <c r="G23" s="8">
        <v>86.043000000000006</v>
      </c>
      <c r="H23" s="8">
        <v>234.999</v>
      </c>
      <c r="I23" s="8">
        <v>279.416</v>
      </c>
      <c r="J23" s="8">
        <v>298.92</v>
      </c>
      <c r="K23" s="8">
        <v>203.953</v>
      </c>
      <c r="L23" s="8">
        <v>1603.624</v>
      </c>
      <c r="M23" s="30"/>
    </row>
    <row r="24" spans="1:13" s="5" customFormat="1" ht="15.75" thickBot="1" x14ac:dyDescent="0.3">
      <c r="A24" s="34" t="s">
        <v>36</v>
      </c>
      <c r="B24" s="35">
        <v>3494.246376811594</v>
      </c>
      <c r="C24" s="35">
        <v>3647.8650990099009</v>
      </c>
      <c r="D24" s="35">
        <v>3992.306354916067</v>
      </c>
      <c r="E24" s="35">
        <v>4225.2441002949854</v>
      </c>
      <c r="F24" s="35">
        <v>3949.2083333333335</v>
      </c>
      <c r="G24" s="35">
        <v>3805.8383838383838</v>
      </c>
      <c r="H24" s="35">
        <v>4737.9375</v>
      </c>
      <c r="I24" s="35">
        <v>4155.75</v>
      </c>
      <c r="J24" s="35">
        <v>5021.6425120772947</v>
      </c>
      <c r="K24" s="35">
        <v>5196.7845238095242</v>
      </c>
      <c r="L24" s="8">
        <v>5268.7658333333338</v>
      </c>
    </row>
    <row r="25" spans="1:13" ht="6.75" customHeight="1" x14ac:dyDescent="0.25"/>
    <row r="26" spans="1:13" s="5" customFormat="1" x14ac:dyDescent="0.25">
      <c r="A26" s="10" t="s">
        <v>33</v>
      </c>
      <c r="I26" s="11"/>
      <c r="J26" s="11"/>
    </row>
    <row r="27" spans="1:13" s="5" customFormat="1" x14ac:dyDescent="0.25">
      <c r="A27" s="70" t="s">
        <v>54</v>
      </c>
    </row>
  </sheetData>
  <mergeCells count="2">
    <mergeCell ref="A6:A7"/>
    <mergeCell ref="B6:L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7"/>
  <sheetViews>
    <sheetView zoomScaleNormal="100" workbookViewId="0">
      <selection activeCell="J19" sqref="J19"/>
    </sheetView>
  </sheetViews>
  <sheetFormatPr defaultRowHeight="15" x14ac:dyDescent="0.25"/>
  <cols>
    <col min="1" max="1" width="51.140625" style="21" customWidth="1"/>
    <col min="2" max="6" width="9.140625" style="21"/>
    <col min="7" max="9" width="9.28515625" style="21" customWidth="1"/>
    <col min="10" max="16384" width="9.140625" style="21"/>
  </cols>
  <sheetData>
    <row r="4" spans="1:13" x14ac:dyDescent="0.25">
      <c r="A4" s="42" t="s">
        <v>82</v>
      </c>
      <c r="B4" s="40"/>
      <c r="C4" s="40"/>
      <c r="D4" s="40"/>
      <c r="E4" s="40"/>
      <c r="F4" s="40"/>
    </row>
    <row r="5" spans="1:13" ht="7.5" customHeight="1" x14ac:dyDescent="0.25">
      <c r="A5" s="40"/>
      <c r="B5" s="40"/>
      <c r="C5" s="40"/>
      <c r="D5" s="40"/>
      <c r="E5" s="40"/>
      <c r="F5" s="40"/>
    </row>
    <row r="6" spans="1:13" x14ac:dyDescent="0.25">
      <c r="A6" s="22" t="s">
        <v>0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19</v>
      </c>
      <c r="L6" s="6" t="s">
        <v>20</v>
      </c>
    </row>
    <row r="7" spans="1:13" x14ac:dyDescent="0.25">
      <c r="A7" s="7" t="s">
        <v>6</v>
      </c>
      <c r="B7" s="8">
        <v>48921.601999999999</v>
      </c>
      <c r="C7" s="8">
        <v>75048.781000000003</v>
      </c>
      <c r="D7" s="8">
        <v>67316.979000000007</v>
      </c>
      <c r="E7" s="8">
        <v>55687.836000000003</v>
      </c>
      <c r="F7" s="8">
        <v>50707.894</v>
      </c>
      <c r="G7" s="8">
        <v>38688.379000000001</v>
      </c>
      <c r="H7" s="8">
        <v>41695.269999999997</v>
      </c>
      <c r="I7" s="8">
        <v>34469.184000000001</v>
      </c>
      <c r="J7" s="8">
        <v>39857.896999999997</v>
      </c>
      <c r="K7" s="8">
        <v>53479.040000000001</v>
      </c>
      <c r="L7" s="8">
        <v>46194.796999999999</v>
      </c>
    </row>
    <row r="8" spans="1:13" ht="15" customHeight="1" x14ac:dyDescent="0.25">
      <c r="A8" s="7" t="s">
        <v>37</v>
      </c>
      <c r="B8" s="111">
        <v>-1314.3489999999999</v>
      </c>
      <c r="C8" s="8">
        <v>1472.104</v>
      </c>
      <c r="D8" s="111">
        <v>-691.654</v>
      </c>
      <c r="E8" s="111">
        <v>-2331.8609999999999</v>
      </c>
      <c r="F8" s="111">
        <v>-21013.769</v>
      </c>
      <c r="G8" s="111">
        <v>-821.17200000000003</v>
      </c>
      <c r="H8" s="8">
        <v>1349.5630000000001</v>
      </c>
      <c r="I8" s="8">
        <v>306.69499999999999</v>
      </c>
      <c r="J8" s="8">
        <v>551.68899999999996</v>
      </c>
      <c r="K8" s="8">
        <v>639.995</v>
      </c>
      <c r="L8" s="8">
        <v>1040.924</v>
      </c>
      <c r="M8" s="102"/>
    </row>
    <row r="11" spans="1:13" ht="30" customHeight="1" x14ac:dyDescent="0.25"/>
    <row r="25" spans="1:1" x14ac:dyDescent="0.25">
      <c r="A25" s="10" t="s">
        <v>33</v>
      </c>
    </row>
    <row r="27" spans="1:1" x14ac:dyDescent="0.25">
      <c r="A27" s="12" t="s">
        <v>34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3"/>
  <sheetViews>
    <sheetView workbookViewId="0">
      <selection activeCell="A6" sqref="A6:H6"/>
    </sheetView>
  </sheetViews>
  <sheetFormatPr defaultRowHeight="15" x14ac:dyDescent="0.25"/>
  <cols>
    <col min="1" max="1" width="5.5703125" style="46" customWidth="1"/>
    <col min="2" max="2" width="12.140625" style="46" customWidth="1"/>
    <col min="3" max="3" width="37.140625" style="46" bestFit="1" customWidth="1"/>
    <col min="4" max="4" width="10.85546875" style="46" bestFit="1" customWidth="1"/>
    <col min="5" max="6" width="9.5703125" style="46" customWidth="1"/>
    <col min="7" max="10" width="9.140625" style="46"/>
    <col min="11" max="11" width="10.140625" style="46" bestFit="1" customWidth="1"/>
    <col min="12" max="16384" width="9.140625" style="46"/>
  </cols>
  <sheetData>
    <row r="4" spans="1:8" x14ac:dyDescent="0.25">
      <c r="A4" s="41" t="s">
        <v>83</v>
      </c>
      <c r="C4" s="47"/>
    </row>
    <row r="5" spans="1:8" x14ac:dyDescent="0.25">
      <c r="A5" s="48"/>
      <c r="D5" s="47"/>
    </row>
    <row r="6" spans="1:8" ht="27.75" customHeight="1" x14ac:dyDescent="0.25">
      <c r="A6" s="110" t="s">
        <v>50</v>
      </c>
      <c r="B6" s="110" t="s">
        <v>17</v>
      </c>
      <c r="C6" s="110" t="s">
        <v>18</v>
      </c>
      <c r="D6" s="110" t="s">
        <v>5</v>
      </c>
      <c r="E6" s="110" t="s">
        <v>42</v>
      </c>
      <c r="F6" s="110" t="s">
        <v>79</v>
      </c>
      <c r="G6" s="110" t="s">
        <v>15</v>
      </c>
      <c r="H6" s="110" t="s">
        <v>16</v>
      </c>
    </row>
    <row r="7" spans="1:8" x14ac:dyDescent="0.25">
      <c r="A7" s="49" t="s">
        <v>43</v>
      </c>
      <c r="B7" s="50">
        <v>97446273531</v>
      </c>
      <c r="C7" s="58" t="s">
        <v>52</v>
      </c>
      <c r="D7" s="51">
        <v>100</v>
      </c>
      <c r="E7" s="52">
        <v>45275.648999999998</v>
      </c>
      <c r="F7" s="52">
        <v>1148.598</v>
      </c>
      <c r="G7" s="52">
        <v>35548.165000000001</v>
      </c>
      <c r="H7" s="52">
        <v>1802.3489999999999</v>
      </c>
    </row>
    <row r="8" spans="1:8" x14ac:dyDescent="0.25">
      <c r="A8" s="49" t="s">
        <v>45</v>
      </c>
      <c r="B8" s="50">
        <v>47612355351</v>
      </c>
      <c r="C8" s="58" t="s">
        <v>53</v>
      </c>
      <c r="D8" s="51">
        <v>0</v>
      </c>
      <c r="E8" s="52">
        <v>881.803</v>
      </c>
      <c r="F8" s="53">
        <v>-107.879</v>
      </c>
      <c r="G8" s="52">
        <v>0</v>
      </c>
      <c r="H8" s="52">
        <v>0</v>
      </c>
    </row>
    <row r="9" spans="1:8" x14ac:dyDescent="0.25">
      <c r="A9" s="49" t="s">
        <v>47</v>
      </c>
      <c r="B9" s="50">
        <v>29079798713</v>
      </c>
      <c r="C9" s="58" t="s">
        <v>21</v>
      </c>
      <c r="D9" s="51">
        <v>0</v>
      </c>
      <c r="E9" s="52">
        <v>37.344999999999999</v>
      </c>
      <c r="F9" s="52">
        <v>0.20499999999999999</v>
      </c>
      <c r="G9" s="52">
        <v>0</v>
      </c>
      <c r="H9" s="52">
        <v>0</v>
      </c>
    </row>
    <row r="10" spans="1:8" x14ac:dyDescent="0.25">
      <c r="A10" s="95" t="s">
        <v>48</v>
      </c>
      <c r="B10" s="95"/>
      <c r="C10" s="95"/>
      <c r="D10" s="80">
        <f>SUM(D7:D9)</f>
        <v>100</v>
      </c>
      <c r="E10" s="80">
        <f t="shared" ref="E10:H10" si="0">SUM(E7:E9)</f>
        <v>46194.796999999999</v>
      </c>
      <c r="F10" s="80">
        <f t="shared" si="0"/>
        <v>1040.924</v>
      </c>
      <c r="G10" s="80">
        <f t="shared" si="0"/>
        <v>35548.165000000001</v>
      </c>
      <c r="H10" s="80">
        <f t="shared" si="0"/>
        <v>1802.3489999999999</v>
      </c>
    </row>
    <row r="12" spans="1:8" x14ac:dyDescent="0.25">
      <c r="A12" s="55" t="s">
        <v>51</v>
      </c>
    </row>
    <row r="13" spans="1:8" x14ac:dyDescent="0.25">
      <c r="B13" s="57"/>
      <c r="C13" s="56"/>
    </row>
  </sheetData>
  <mergeCells count="1">
    <mergeCell ref="A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Tablica 1</vt:lpstr>
      <vt:lpstr>Tablica 1.1</vt:lpstr>
      <vt:lpstr>Grafikon 1</vt:lpstr>
      <vt:lpstr>Tablica 2</vt:lpstr>
      <vt:lpstr>Grafikon 2. i 3.</vt:lpstr>
      <vt:lpstr>Tablica 4</vt:lpstr>
      <vt:lpstr>Grafikon 4</vt:lpstr>
      <vt:lpstr>Tablica 5</vt:lpstr>
      <vt:lpstr>'Tablica 1'!_ftn1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2020-06-01T21:26:05Z</dcterms:modified>
</cp:coreProperties>
</file>