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00" windowWidth="22995" windowHeight="9090" tabRatio="899" activeTab="3"/>
  </bookViews>
  <sheets>
    <sheet name="Tablica 1" sheetId="4" r:id="rId1"/>
    <sheet name="Tablica 2" sheetId="6" r:id="rId2"/>
    <sheet name="Tablica 3" sheetId="42" r:id="rId3"/>
    <sheet name="Tablica 4" sheetId="9" r:id="rId4"/>
    <sheet name="Tablica 5_po županijama" sheetId="12" r:id="rId5"/>
  </sheets>
  <definedNames>
    <definedName name="_ftnref1" localSheetId="1">'Tablica 2'!#REF!</definedName>
    <definedName name="PODACI" localSheetId="2">#REF!</definedName>
    <definedName name="PODACI">#REF!</definedName>
  </definedNames>
  <calcPr calcId="144525" refMode="R1C1"/>
</workbook>
</file>

<file path=xl/calcChain.xml><?xml version="1.0" encoding="utf-8"?>
<calcChain xmlns="http://schemas.openxmlformats.org/spreadsheetml/2006/main">
  <c r="E16" i="9" l="1"/>
  <c r="E16" i="6" l="1"/>
  <c r="H16" i="6"/>
  <c r="H18" i="6" s="1"/>
  <c r="G16" i="6"/>
  <c r="G18" i="6" s="1"/>
  <c r="F16" i="6"/>
  <c r="F18" i="6" s="1"/>
  <c r="E18" i="6" l="1"/>
  <c r="F9" i="9" l="1"/>
  <c r="F8" i="9"/>
  <c r="F7" i="9"/>
  <c r="F6" i="9"/>
  <c r="F10" i="9"/>
  <c r="F11" i="9"/>
  <c r="F12" i="9"/>
  <c r="F13" i="9"/>
  <c r="F14" i="9"/>
  <c r="F15" i="9"/>
  <c r="J28" i="12" l="1"/>
  <c r="I28" i="12"/>
  <c r="G28" i="12"/>
  <c r="F28" i="12"/>
  <c r="E28" i="12"/>
  <c r="D28" i="12"/>
  <c r="C28" i="12"/>
  <c r="F16" i="9"/>
  <c r="F17" i="9"/>
  <c r="K28" i="12" l="1"/>
  <c r="H28" i="12"/>
</calcChain>
</file>

<file path=xl/sharedStrings.xml><?xml version="1.0" encoding="utf-8"?>
<sst xmlns="http://schemas.openxmlformats.org/spreadsheetml/2006/main" count="180" uniqueCount="116">
  <si>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</si>
  <si>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</si>
  <si>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</si>
  <si>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</si>
  <si>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</si>
  <si>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</si>
  <si>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</si>
  <si>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</si>
  <si>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</si>
  <si>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</si>
  <si>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</si>
  <si>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</si>
  <si>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</si>
  <si>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</si>
  <si>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</si>
  <si>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</si>
  <si>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</si>
  <si>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</si>
  <si>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</si>
  <si>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</si>
  <si>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2016.</t>
  </si>
  <si>
    <t>Bruto investicije samo u novu dugotrajnu imovinu</t>
  </si>
  <si>
    <t>OIB</t>
  </si>
  <si>
    <t>Naziv</t>
  </si>
  <si>
    <t>Mjesto</t>
  </si>
  <si>
    <t>Ukupan prihod</t>
  </si>
  <si>
    <t>1.</t>
  </si>
  <si>
    <t>Zagreb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</si>
  <si>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</si>
  <si>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</si>
  <si>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</si>
  <si>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</si>
  <si>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</si>
  <si>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</si>
  <si>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</si>
  <si>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</si>
  <si>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</si>
  <si>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VUKOVARSKO-SRIJEMSKA</t>
  </si>
  <si>
    <t>SPLITSKO-DALMATINSKA</t>
  </si>
  <si>
    <t>KRAPINSKO-ZAGORSKA</t>
  </si>
  <si>
    <t>KARLOVAČKA</t>
  </si>
  <si>
    <t>GRAD ZAGREB</t>
  </si>
  <si>
    <t>PRIMORSKO-GORANSKA</t>
  </si>
  <si>
    <t>ISTARSKA</t>
  </si>
  <si>
    <t>BRODSKO-POSAVSKA</t>
  </si>
  <si>
    <t>BJELOVARSKO-BILOGORSKA</t>
  </si>
  <si>
    <t>VARAŽDINSKA</t>
  </si>
  <si>
    <t>ZADARSKA</t>
  </si>
  <si>
    <t>KOPRIVNIČKO-KRIŽEVAČKA</t>
  </si>
  <si>
    <t>POŽEŠKO-SLAVONSKA</t>
  </si>
  <si>
    <t>ZAGREBAČKA</t>
  </si>
  <si>
    <t>MEĐIMURSKA</t>
  </si>
  <si>
    <t>VIROVITIČKO-PODRAVSKA</t>
  </si>
  <si>
    <t>SISAČKO-MOSLAVAČKA</t>
  </si>
  <si>
    <t>DUBROVAČKO-NERETVANSKA</t>
  </si>
  <si>
    <t>LIČKO-SENJSKA</t>
  </si>
  <si>
    <t>ŠIBENSKO-KNINSKA</t>
  </si>
  <si>
    <t>Šifra i naziv županije</t>
  </si>
  <si>
    <t>Žup.</t>
  </si>
  <si>
    <t>Naziv županije</t>
  </si>
  <si>
    <t>svih</t>
  </si>
  <si>
    <t>dobitaša</t>
  </si>
  <si>
    <t>gubitaša</t>
  </si>
  <si>
    <t>Ukupno</t>
  </si>
  <si>
    <t>R. br.</t>
  </si>
  <si>
    <t>2017.</t>
  </si>
  <si>
    <t>Izvor: Fina – Registar godišnjih financijskih izvještaja</t>
  </si>
  <si>
    <t>NKD 11.05 Proizvodnja piva</t>
  </si>
  <si>
    <t>2018.</t>
  </si>
  <si>
    <t>OSJEČKO-BARANJSKA</t>
  </si>
  <si>
    <t>BRLOG ZADRUŽNA PIVOVARA</t>
  </si>
  <si>
    <t>Ukupno top 10 poduzetnika po UP u djelatnosti 11.05</t>
  </si>
  <si>
    <t>09520995772</t>
  </si>
  <si>
    <t>09600848457</t>
  </si>
  <si>
    <t>ZAGREBAČKA PIVOVARA d.o.o.</t>
  </si>
  <si>
    <t>Karlovac</t>
  </si>
  <si>
    <t>Koprivnica</t>
  </si>
  <si>
    <t>Buzet</t>
  </si>
  <si>
    <t>Osijek</t>
  </si>
  <si>
    <t>Udio u djelatnosti proizvodnje piva (NKD 11.05)</t>
  </si>
  <si>
    <t>Susedgrad</t>
  </si>
  <si>
    <t>PIVOVARA MEDVEDGRAD d.o.o.</t>
  </si>
  <si>
    <t>Ukupno top 10 poduzetnika po dobiti u djelatnosti 11.05</t>
  </si>
  <si>
    <t>Udio u razredu djelatnosti 11.05</t>
  </si>
  <si>
    <t>Naziv poduzetnika</t>
  </si>
  <si>
    <t>ZMAJSKA PIVOVARA d.o.o.</t>
  </si>
  <si>
    <t>AGRAM CRAFT d.o.o.</t>
  </si>
  <si>
    <t>ZEPPELIN CRAFT BREWERY d.o.o.</t>
  </si>
  <si>
    <t>DEVETKA CRAFT j.d.o.o.</t>
  </si>
  <si>
    <t>2019.</t>
  </si>
  <si>
    <t>HEINEKEN HRVATSKA D.O.O.</t>
  </si>
  <si>
    <t>CARLSBERG CROATIA D.O.O.</t>
  </si>
  <si>
    <t>ISTARSKA PIVOVARA D.O.O.</t>
  </si>
  <si>
    <t>PIVOVARA DARUVAR D.O.O.</t>
  </si>
  <si>
    <t>PIVOVARA MEDVEDGRAD D.O.O.</t>
  </si>
  <si>
    <t>KALTENBERG ADRIA D.O.O.</t>
  </si>
  <si>
    <t>PIVOVARA LIČANKA D.O.O.</t>
  </si>
  <si>
    <t>LIČANKA PROIZVODNJA PIĆA D.O.O.</t>
  </si>
  <si>
    <t>OSJEČKA PIVOVARA D.D.</t>
  </si>
  <si>
    <t>Kukuljanovo</t>
  </si>
  <si>
    <t>Donje Pazarište</t>
  </si>
  <si>
    <t>Ukupno svi poduzetnici (92) u djelatnosti 11.05</t>
  </si>
  <si>
    <t>BUJSKA PIVOVARA D.O.O.</t>
  </si>
  <si>
    <t>DUBROVAČKA PIVOVARA D.O.O.</t>
  </si>
  <si>
    <t>ZMAJSKA PIVOVARA D.O.O.</t>
  </si>
  <si>
    <t>Izvor: Fina, Registar godišnjih financijskih izvještaja, obrada GFI-a za 2016. – 2019. godinu</t>
  </si>
  <si>
    <t>(iznosi u tisućama kuna, prosječne plaće u kunama)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</si>
  <si>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</rPr>
      <t xml:space="preserve">Osnovni financijski podaci poslovanja poduzetnika u djelatnosti NKD 11.05 u 2019. godini </t>
    </r>
  </si>
  <si>
    <t xml:space="preserve">Tablica 2. Top 10 poduzetnika po ukupnom prihodu u 2019. godini, u djelatnosti NKD 11.05 </t>
  </si>
  <si>
    <t xml:space="preserve">Tablica 3. Ostvareni ukupni prihodi u razdoblju od 2016.-2019. godine izdvojenih poduzetnika djelatnosti proizvodnje piva koji nude craft piva </t>
  </si>
  <si>
    <t>(iznosi u tisućama kuna)</t>
  </si>
  <si>
    <r>
      <t xml:space="preserve">Tablica 4. Top 10 poduzetnika u djelatnosti proizvodnje piva, rangirani prema dobiti razdoblja, u </t>
    </r>
    <r>
      <rPr>
        <b/>
        <sz val="9"/>
        <color theme="3" tint="-0.249977111117893"/>
        <rFont val="Arial"/>
        <family val="2"/>
      </rPr>
      <t xml:space="preserve">2019. </t>
    </r>
    <r>
      <rPr>
        <b/>
        <sz val="9"/>
        <color theme="3" tint="-0.249977111117893"/>
        <rFont val="Arial"/>
        <family val="2"/>
        <charset val="238"/>
      </rPr>
      <t xml:space="preserve">godini </t>
    </r>
  </si>
  <si>
    <t xml:space="preserve"> (iznosi u tisućama kuna)</t>
  </si>
  <si>
    <t>Tablica 5. Rezultati poduzetnika u djelatnosti proizvodnje piva po županijama – rang prema ukupnom prihodu u 2019. godini</t>
  </si>
  <si>
    <t>Buje</t>
  </si>
  <si>
    <t>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</si>
</sst>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56"/>
      <name val="Arial"/>
      <family val="2"/>
    </font>
    <font>
      <sz val="8"/>
      <color theme="3" tint="-0.24997711111789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MS Sans Serif"/>
      <family val="2"/>
    </font>
    <font>
      <i/>
      <sz val="8"/>
      <color theme="3" tint="-0.249977111117893"/>
      <name val="Arial"/>
      <family val="2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3" tint="-0.249977111117893"/>
      <name val="Arial"/>
      <family val="2"/>
    </font>
    <font>
      <b/>
      <sz val="11"/>
      <color theme="3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3" fillId="0" borderId="0"/>
    <xf numFmtId="0" fontId="10" fillId="0" borderId="0"/>
    <xf numFmtId="0" fontId="17" fillId="0" borderId="0"/>
    <xf numFmtId="0" fontId="23" fillId="0" borderId="0"/>
  </cellStyleXfs>
  <cellXfs count="96">
    <xf numFmtId="0" fontId="0" fillId="0" borderId="0" xfId="0"/>
    <xf numFmtId="0" fontId="3" fillId="0" borderId="0" xfId="0" applyFont="1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right" vertical="center"/>
    </xf>
    <xf numFmtId="166" fontId="8" fillId="4" borderId="5" xfId="1" applyNumberFormat="1" applyFont="1" applyFill="1" applyBorder="1" applyAlignment="1">
      <alignment vertical="center"/>
    </xf>
    <xf numFmtId="3" fontId="2" fillId="6" borderId="2" xfId="0" applyNumberFormat="1" applyFont="1" applyFill="1" applyBorder="1" applyAlignment="1">
      <alignment horizontal="center" vertical="center" wrapText="1"/>
    </xf>
    <xf numFmtId="3" fontId="4" fillId="6" borderId="2" xfId="0" applyNumberFormat="1" applyFont="1" applyFill="1" applyBorder="1" applyAlignment="1">
      <alignment horizontal="right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167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9" fillId="7" borderId="2" xfId="0" applyFont="1" applyFill="1" applyBorder="1"/>
    <xf numFmtId="165" fontId="0" fillId="0" borderId="0" xfId="0" applyNumberFormat="1"/>
    <xf numFmtId="0" fontId="12" fillId="0" borderId="0" xfId="0" applyFont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3" fontId="14" fillId="8" borderId="2" xfId="0" applyNumberFormat="1" applyFont="1" applyFill="1" applyBorder="1" applyAlignment="1">
      <alignment horizontal="right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4" fillId="8" borderId="2" xfId="0" quotePrefix="1" applyFont="1" applyFill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166" fontId="15" fillId="3" borderId="14" xfId="0" applyNumberFormat="1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3" fontId="2" fillId="6" borderId="10" xfId="0" applyNumberFormat="1" applyFont="1" applyFill="1" applyBorder="1" applyAlignment="1">
      <alignment vertical="center"/>
    </xf>
    <xf numFmtId="0" fontId="0" fillId="0" borderId="0" xfId="0"/>
    <xf numFmtId="3" fontId="20" fillId="2" borderId="3" xfId="0" applyNumberFormat="1" applyFont="1" applyFill="1" applyBorder="1" applyAlignment="1">
      <alignment horizontal="right" vertical="center"/>
    </xf>
    <xf numFmtId="164" fontId="20" fillId="2" borderId="24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 vertical="center"/>
    </xf>
    <xf numFmtId="164" fontId="20" fillId="0" borderId="26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right" vertical="center"/>
    </xf>
    <xf numFmtId="164" fontId="21" fillId="0" borderId="26" xfId="0" applyNumberFormat="1" applyFont="1" applyBorder="1" applyAlignment="1">
      <alignment horizontal="righ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49" fontId="22" fillId="5" borderId="2" xfId="0" applyNumberFormat="1" applyFont="1" applyFill="1" applyBorder="1" applyAlignment="1">
      <alignment horizontal="center" vertical="center" wrapText="1"/>
    </xf>
    <xf numFmtId="49" fontId="22" fillId="5" borderId="22" xfId="0" applyNumberFormat="1" applyFont="1" applyFill="1" applyBorder="1" applyAlignment="1">
      <alignment horizontal="center" vertical="center" wrapText="1"/>
    </xf>
    <xf numFmtId="3" fontId="19" fillId="0" borderId="28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/>
    </xf>
    <xf numFmtId="164" fontId="20" fillId="0" borderId="29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9" fillId="7" borderId="12" xfId="0" applyNumberFormat="1" applyFont="1" applyFill="1" applyBorder="1" applyAlignment="1">
      <alignment vertical="center"/>
    </xf>
    <xf numFmtId="167" fontId="9" fillId="7" borderId="2" xfId="0" applyNumberFormat="1" applyFont="1" applyFill="1" applyBorder="1" applyAlignment="1">
      <alignment horizontal="right" vertical="center"/>
    </xf>
    <xf numFmtId="3" fontId="9" fillId="7" borderId="10" xfId="0" applyNumberFormat="1" applyFont="1" applyFill="1" applyBorder="1" applyAlignment="1">
      <alignment vertical="center"/>
    </xf>
    <xf numFmtId="0" fontId="2" fillId="9" borderId="4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center"/>
    </xf>
    <xf numFmtId="3" fontId="2" fillId="9" borderId="4" xfId="0" applyNumberFormat="1" applyFont="1" applyFill="1" applyBorder="1" applyAlignment="1">
      <alignment horizontal="right" vertical="center"/>
    </xf>
    <xf numFmtId="166" fontId="6" fillId="9" borderId="4" xfId="1" applyNumberFormat="1" applyFont="1" applyFill="1" applyBorder="1" applyAlignment="1">
      <alignment vertical="center"/>
    </xf>
    <xf numFmtId="0" fontId="5" fillId="5" borderId="31" xfId="0" applyFont="1" applyFill="1" applyBorder="1" applyAlignment="1">
      <alignment horizontal="center" vertical="center" wrapText="1"/>
    </xf>
    <xf numFmtId="0" fontId="25" fillId="0" borderId="0" xfId="0" applyFont="1" applyAlignment="1"/>
    <xf numFmtId="0" fontId="18" fillId="0" borderId="0" xfId="0" applyFont="1"/>
    <xf numFmtId="0" fontId="8" fillId="0" borderId="0" xfId="0" applyFont="1"/>
    <xf numFmtId="0" fontId="27" fillId="0" borderId="0" xfId="0" applyFont="1"/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21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8" fillId="0" borderId="0" xfId="0" applyFont="1" applyAlignment="1"/>
    <xf numFmtId="0" fontId="24" fillId="0" borderId="32" xfId="0" applyFont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</cellXfs>
  <cellStyles count="7">
    <cellStyle name="Normalno" xfId="0" builtinId="0"/>
    <cellStyle name="Normalno 2" xfId="2"/>
    <cellStyle name="Normalno 3" xfId="3"/>
    <cellStyle name="Normalno 4" xfId="4"/>
    <cellStyle name="Normalno 5" xfId="6"/>
    <cellStyle name="Obično_2003" xfId="5"/>
    <cellStyle name="Postotak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19051</xdr:rowOff>
    </xdr:from>
    <xdr:to>
      <xdr:col>0</xdr:col>
      <xdr:colOff>1352551</xdr:colOff>
      <xdr:row>1</xdr:row>
      <xdr:rowOff>76200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9051"/>
          <a:ext cx="12382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2</xdr:col>
      <xdr:colOff>176372</xdr:colOff>
      <xdr:row>1</xdr:row>
      <xdr:rowOff>104776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133350</xdr:rowOff>
    </xdr:from>
    <xdr:to>
      <xdr:col>2</xdr:col>
      <xdr:colOff>85725</xdr:colOff>
      <xdr:row>2</xdr:row>
      <xdr:rowOff>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33350"/>
          <a:ext cx="12192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2</xdr:col>
      <xdr:colOff>195422</xdr:colOff>
      <xdr:row>1</xdr:row>
      <xdr:rowOff>133351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1295400</xdr:colOff>
      <xdr:row>1</xdr:row>
      <xdr:rowOff>161926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5906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F25"/>
  <sheetViews>
    <sheetView workbookViewId="0">
      <selection sqref="A1:XFD1"/>
    </sheetView>
  </sheetViews>
  <sheetFormatPr defaultRowHeight="15"/>
  <cols>
    <col min="1" max="1" width="53.42578125" bestFit="1" customWidth="1"/>
    <col min="2" max="3" width="13.85546875" customWidth="1"/>
    <col min="4" max="4" width="9.28515625" customWidth="1"/>
  </cols>
  <sheetData>
    <row r="3" spans="1:6" ht="2.25" customHeight="1">
      <c r="B3" s="1"/>
    </row>
    <row r="4" spans="1:6" s="68" customFormat="1" ht="22.5" customHeight="1">
      <c r="A4" s="73" t="s">
        <v>107</v>
      </c>
      <c r="B4" s="74"/>
      <c r="C4" s="74"/>
      <c r="D4" s="74"/>
    </row>
    <row r="5" spans="1:6">
      <c r="A5" s="75" t="s">
        <v>106</v>
      </c>
      <c r="B5" s="76"/>
      <c r="C5" s="76"/>
      <c r="D5" s="76"/>
    </row>
    <row r="6" spans="1:6" ht="18.75" customHeight="1">
      <c r="A6" s="77" t="s">
        <v>0</v>
      </c>
      <c r="B6" s="79" t="s">
        <v>67</v>
      </c>
      <c r="C6" s="79"/>
      <c r="D6" s="80"/>
    </row>
    <row r="7" spans="1:6">
      <c r="A7" s="78"/>
      <c r="B7" s="53" t="s">
        <v>68</v>
      </c>
      <c r="C7" s="53" t="s">
        <v>89</v>
      </c>
      <c r="D7" s="54" t="s">
        <v>1</v>
      </c>
      <c r="E7" s="2"/>
    </row>
    <row r="8" spans="1:6">
      <c r="A8" s="48" t="s">
        <v>2</v>
      </c>
      <c r="B8" s="40"/>
      <c r="C8" s="40">
        <v>92</v>
      </c>
      <c r="D8" s="41" t="s">
        <v>3</v>
      </c>
      <c r="E8" s="2"/>
    </row>
    <row r="9" spans="1:6">
      <c r="A9" s="49" t="s">
        <v>4</v>
      </c>
      <c r="B9" s="40">
        <v>37</v>
      </c>
      <c r="C9" s="40">
        <v>44</v>
      </c>
      <c r="D9" s="41">
        <v>118.91891891891892</v>
      </c>
      <c r="E9" s="3"/>
      <c r="F9" s="20"/>
    </row>
    <row r="10" spans="1:6">
      <c r="A10" s="49" t="s">
        <v>5</v>
      </c>
      <c r="B10" s="40">
        <v>44</v>
      </c>
      <c r="C10" s="40">
        <v>48</v>
      </c>
      <c r="D10" s="41">
        <v>109.09090909090908</v>
      </c>
      <c r="E10" s="3"/>
    </row>
    <row r="11" spans="1:6">
      <c r="A11" s="50" t="s">
        <v>6</v>
      </c>
      <c r="B11" s="42">
        <v>1553</v>
      </c>
      <c r="C11" s="43">
        <v>1592</v>
      </c>
      <c r="D11" s="44">
        <v>102.51126851255634</v>
      </c>
      <c r="E11" s="4"/>
    </row>
    <row r="12" spans="1:6">
      <c r="A12" s="50" t="s">
        <v>7</v>
      </c>
      <c r="B12" s="42">
        <v>2359621.6940000001</v>
      </c>
      <c r="C12" s="43">
        <v>2326177.4640000002</v>
      </c>
      <c r="D12" s="44">
        <v>98.582644409269449</v>
      </c>
      <c r="E12" s="2"/>
    </row>
    <row r="13" spans="1:6">
      <c r="A13" s="50" t="s">
        <v>8</v>
      </c>
      <c r="B13" s="42">
        <v>1942805.084</v>
      </c>
      <c r="C13" s="43">
        <v>1983406.361</v>
      </c>
      <c r="D13" s="44">
        <v>102.08982760722485</v>
      </c>
      <c r="E13" s="2"/>
    </row>
    <row r="14" spans="1:6">
      <c r="A14" s="50" t="s">
        <v>9</v>
      </c>
      <c r="B14" s="42">
        <v>438221.59600000002</v>
      </c>
      <c r="C14" s="43">
        <v>367545.07500000001</v>
      </c>
      <c r="D14" s="44">
        <v>83.871967596959792</v>
      </c>
      <c r="E14" s="2"/>
    </row>
    <row r="15" spans="1:6">
      <c r="A15" s="50" t="s">
        <v>10</v>
      </c>
      <c r="B15" s="42">
        <v>21404.986000000001</v>
      </c>
      <c r="C15" s="43">
        <v>24773.972000000002</v>
      </c>
      <c r="D15" s="44">
        <v>115.7392581335956</v>
      </c>
      <c r="E15" s="2"/>
    </row>
    <row r="16" spans="1:6">
      <c r="A16" s="50" t="s">
        <v>11</v>
      </c>
      <c r="B16" s="42">
        <v>70944.717999999993</v>
      </c>
      <c r="C16" s="43">
        <v>58371.714</v>
      </c>
      <c r="D16" s="44">
        <v>82.277744764592626</v>
      </c>
      <c r="E16" s="2"/>
    </row>
    <row r="17" spans="1:6">
      <c r="A17" s="50" t="s">
        <v>12</v>
      </c>
      <c r="B17" s="42">
        <v>367276.87800000003</v>
      </c>
      <c r="C17" s="43">
        <v>309173.36099999998</v>
      </c>
      <c r="D17" s="44">
        <v>84.179914260761052</v>
      </c>
      <c r="E17" s="2"/>
    </row>
    <row r="18" spans="1:6">
      <c r="A18" s="50" t="s">
        <v>13</v>
      </c>
      <c r="B18" s="42">
        <v>21404.986000000001</v>
      </c>
      <c r="C18" s="43">
        <v>24773.972000000002</v>
      </c>
      <c r="D18" s="44">
        <v>115.7392581335956</v>
      </c>
      <c r="E18" s="2"/>
    </row>
    <row r="19" spans="1:6">
      <c r="A19" s="51" t="s">
        <v>19</v>
      </c>
      <c r="B19" s="45">
        <v>345871.89199999999</v>
      </c>
      <c r="C19" s="46">
        <v>284399.38900000002</v>
      </c>
      <c r="D19" s="47">
        <v>82.226800031498385</v>
      </c>
      <c r="E19" s="2"/>
    </row>
    <row r="20" spans="1:6">
      <c r="A20" s="50" t="s">
        <v>16</v>
      </c>
      <c r="B20" s="42">
        <v>310201.33</v>
      </c>
      <c r="C20" s="43">
        <v>253213.40400000001</v>
      </c>
      <c r="D20" s="44">
        <v>81.628729315892997</v>
      </c>
      <c r="E20" s="2"/>
    </row>
    <row r="21" spans="1:6">
      <c r="A21" s="50" t="s">
        <v>17</v>
      </c>
      <c r="B21" s="42">
        <v>386767.79200000002</v>
      </c>
      <c r="C21" s="43">
        <v>414000.61499999999</v>
      </c>
      <c r="D21" s="44">
        <v>107.04112999150664</v>
      </c>
      <c r="E21" s="2"/>
    </row>
    <row r="22" spans="1:6">
      <c r="A22" s="50" t="s">
        <v>18</v>
      </c>
      <c r="B22" s="42">
        <v>-76566.462</v>
      </c>
      <c r="C22" s="43">
        <v>-160787.21100000001</v>
      </c>
      <c r="D22" s="44">
        <v>209.9969187553684</v>
      </c>
      <c r="E22" s="2"/>
    </row>
    <row r="23" spans="1:6">
      <c r="A23" s="50" t="s">
        <v>21</v>
      </c>
      <c r="B23" s="42">
        <v>103727.569</v>
      </c>
      <c r="C23" s="43">
        <v>94671.183999999994</v>
      </c>
      <c r="D23" s="44">
        <v>91.269066568021074</v>
      </c>
    </row>
    <row r="24" spans="1:6">
      <c r="A24" s="52" t="s">
        <v>15</v>
      </c>
      <c r="B24" s="55">
        <v>9941.5177613221731</v>
      </c>
      <c r="C24" s="56">
        <v>9596.3875104690105</v>
      </c>
      <c r="D24" s="57">
        <v>96.528394766884546</v>
      </c>
    </row>
    <row r="25" spans="1:6">
      <c r="A25" s="21" t="s">
        <v>66</v>
      </c>
      <c r="B25" s="39"/>
      <c r="C25" s="39"/>
      <c r="D25" s="39"/>
      <c r="E25" s="39"/>
      <c r="F25" s="39"/>
    </row>
  </sheetData>
  <mergeCells count="4">
    <mergeCell ref="A4:D4"/>
    <mergeCell ref="A5:D5"/>
    <mergeCell ref="A6:A7"/>
    <mergeCell ref="B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I20"/>
  <sheetViews>
    <sheetView workbookViewId="0">
      <selection sqref="A1:XFD1"/>
    </sheetView>
  </sheetViews>
  <sheetFormatPr defaultRowHeight="15"/>
  <cols>
    <col min="1" max="1" width="5" customWidth="1"/>
    <col min="2" max="2" width="13.85546875" customWidth="1"/>
    <col min="3" max="3" width="32.42578125" customWidth="1"/>
    <col min="4" max="4" width="15.140625" customWidth="1"/>
    <col min="5" max="5" width="13.85546875" customWidth="1"/>
    <col min="6" max="6" width="13.7109375" customWidth="1"/>
    <col min="7" max="8" width="10.7109375" customWidth="1"/>
  </cols>
  <sheetData>
    <row r="3" spans="1:9">
      <c r="A3" s="81" t="s">
        <v>108</v>
      </c>
      <c r="B3" s="82"/>
      <c r="C3" s="82"/>
      <c r="D3" s="83"/>
      <c r="E3" s="83"/>
      <c r="F3" s="83"/>
      <c r="G3" s="83"/>
      <c r="H3" s="83"/>
    </row>
    <row r="4" spans="1:9">
      <c r="A4" s="75"/>
      <c r="B4" s="76"/>
      <c r="C4" s="76"/>
      <c r="E4" s="84" t="s">
        <v>106</v>
      </c>
      <c r="F4" s="84"/>
      <c r="G4" s="84"/>
      <c r="H4" s="84"/>
    </row>
    <row r="5" spans="1:9" ht="32.25" customHeight="1">
      <c r="A5" s="24" t="s">
        <v>64</v>
      </c>
      <c r="B5" s="24" t="s">
        <v>22</v>
      </c>
      <c r="C5" s="24" t="s">
        <v>23</v>
      </c>
      <c r="D5" s="24" t="s">
        <v>24</v>
      </c>
      <c r="E5" s="24" t="s">
        <v>25</v>
      </c>
      <c r="F5" s="24" t="s">
        <v>12</v>
      </c>
      <c r="G5" s="24" t="s">
        <v>16</v>
      </c>
      <c r="H5" s="24" t="s">
        <v>17</v>
      </c>
    </row>
    <row r="6" spans="1:9">
      <c r="A6" s="5" t="s">
        <v>26</v>
      </c>
      <c r="B6" s="22">
        <v>83771985821</v>
      </c>
      <c r="C6" s="6" t="s">
        <v>74</v>
      </c>
      <c r="D6" s="6" t="s">
        <v>27</v>
      </c>
      <c r="E6" s="7">
        <v>1122567.189</v>
      </c>
      <c r="F6" s="7">
        <v>234066.815</v>
      </c>
      <c r="G6" s="7">
        <v>234066.815</v>
      </c>
      <c r="H6" s="7">
        <v>0</v>
      </c>
      <c r="I6" s="20"/>
    </row>
    <row r="7" spans="1:9">
      <c r="A7" s="8" t="s">
        <v>28</v>
      </c>
      <c r="B7" s="22">
        <v>26057862389</v>
      </c>
      <c r="C7" s="6" t="s">
        <v>90</v>
      </c>
      <c r="D7" s="6" t="s">
        <v>75</v>
      </c>
      <c r="E7" s="7">
        <v>673270.57</v>
      </c>
      <c r="F7" s="7">
        <v>64123.24</v>
      </c>
      <c r="G7" s="7">
        <v>45904.326999999997</v>
      </c>
      <c r="H7" s="7">
        <v>205280.09</v>
      </c>
      <c r="I7" s="20"/>
    </row>
    <row r="8" spans="1:9">
      <c r="A8" s="8" t="s">
        <v>29</v>
      </c>
      <c r="B8" s="22" t="s">
        <v>72</v>
      </c>
      <c r="C8" s="6" t="s">
        <v>91</v>
      </c>
      <c r="D8" s="6" t="s">
        <v>76</v>
      </c>
      <c r="E8" s="7">
        <v>336743.88799999998</v>
      </c>
      <c r="F8" s="7">
        <v>5331.3779999999997</v>
      </c>
      <c r="G8" s="7">
        <v>106059.549</v>
      </c>
      <c r="H8" s="7">
        <v>202609.65100000001</v>
      </c>
      <c r="I8" s="20"/>
    </row>
    <row r="9" spans="1:9">
      <c r="A9" s="8" t="s">
        <v>30</v>
      </c>
      <c r="B9" s="22">
        <v>34031012034</v>
      </c>
      <c r="C9" s="6" t="s">
        <v>92</v>
      </c>
      <c r="D9" s="6" t="s">
        <v>77</v>
      </c>
      <c r="E9" s="7">
        <v>36871.391000000003</v>
      </c>
      <c r="F9" s="7">
        <v>53.56</v>
      </c>
      <c r="G9" s="7">
        <v>82.138000000000005</v>
      </c>
      <c r="H9" s="7">
        <v>1524.7170000000001</v>
      </c>
      <c r="I9" s="20"/>
    </row>
    <row r="10" spans="1:9">
      <c r="A10" s="8" t="s">
        <v>31</v>
      </c>
      <c r="B10" s="22">
        <v>94568898672</v>
      </c>
      <c r="C10" s="6" t="s">
        <v>93</v>
      </c>
      <c r="D10" s="6" t="s">
        <v>27</v>
      </c>
      <c r="E10" s="7">
        <v>35746.125</v>
      </c>
      <c r="F10" s="7">
        <v>223.066</v>
      </c>
      <c r="G10" s="7">
        <v>152.44800000000001</v>
      </c>
      <c r="H10" s="7">
        <v>0</v>
      </c>
      <c r="I10" s="20"/>
    </row>
    <row r="11" spans="1:9">
      <c r="A11" s="8" t="s">
        <v>32</v>
      </c>
      <c r="B11" s="22">
        <v>63259940543</v>
      </c>
      <c r="C11" s="6" t="s">
        <v>94</v>
      </c>
      <c r="D11" s="6" t="s">
        <v>80</v>
      </c>
      <c r="E11" s="7">
        <v>19429.89</v>
      </c>
      <c r="F11" s="7">
        <v>269.10199999999998</v>
      </c>
      <c r="G11" s="7">
        <v>0</v>
      </c>
      <c r="H11" s="7">
        <v>0</v>
      </c>
      <c r="I11" s="20"/>
    </row>
    <row r="12" spans="1:9">
      <c r="A12" s="8" t="s">
        <v>33</v>
      </c>
      <c r="B12" s="22">
        <v>74525360508</v>
      </c>
      <c r="C12" s="6" t="s">
        <v>95</v>
      </c>
      <c r="D12" s="6" t="s">
        <v>99</v>
      </c>
      <c r="E12" s="7">
        <v>16410.274000000001</v>
      </c>
      <c r="F12" s="7">
        <v>0</v>
      </c>
      <c r="G12" s="7">
        <v>0</v>
      </c>
      <c r="H12" s="7">
        <v>0</v>
      </c>
      <c r="I12" s="20"/>
    </row>
    <row r="13" spans="1:9">
      <c r="A13" s="8" t="s">
        <v>34</v>
      </c>
      <c r="B13" s="22">
        <v>96075941043</v>
      </c>
      <c r="C13" s="6" t="s">
        <v>96</v>
      </c>
      <c r="D13" s="6" t="s">
        <v>27</v>
      </c>
      <c r="E13" s="7">
        <v>14171.194</v>
      </c>
      <c r="F13" s="7">
        <v>1160.394</v>
      </c>
      <c r="G13" s="7">
        <v>0</v>
      </c>
      <c r="H13" s="7">
        <v>0</v>
      </c>
      <c r="I13" s="20"/>
    </row>
    <row r="14" spans="1:9">
      <c r="A14" s="8" t="s">
        <v>35</v>
      </c>
      <c r="B14" s="22" t="s">
        <v>73</v>
      </c>
      <c r="C14" s="6" t="s">
        <v>97</v>
      </c>
      <c r="D14" s="6" t="s">
        <v>100</v>
      </c>
      <c r="E14" s="7">
        <v>11612.867</v>
      </c>
      <c r="F14" s="7">
        <v>1513.912</v>
      </c>
      <c r="G14" s="7">
        <v>0</v>
      </c>
      <c r="H14" s="7">
        <v>0</v>
      </c>
      <c r="I14" s="20"/>
    </row>
    <row r="15" spans="1:9">
      <c r="A15" s="8" t="s">
        <v>36</v>
      </c>
      <c r="B15" s="22">
        <v>80862777678</v>
      </c>
      <c r="C15" s="6" t="s">
        <v>98</v>
      </c>
      <c r="D15" s="6" t="s">
        <v>78</v>
      </c>
      <c r="E15" s="7">
        <v>9731.0290000000005</v>
      </c>
      <c r="F15" s="7">
        <v>0</v>
      </c>
      <c r="G15" s="7">
        <v>0</v>
      </c>
      <c r="H15" s="7">
        <v>0</v>
      </c>
    </row>
    <row r="16" spans="1:9">
      <c r="A16" s="85" t="s">
        <v>71</v>
      </c>
      <c r="B16" s="85"/>
      <c r="C16" s="85"/>
      <c r="D16" s="85"/>
      <c r="E16" s="9">
        <f>SUM(E6:E15)</f>
        <v>2276554.4170000004</v>
      </c>
      <c r="F16" s="9">
        <f>SUM(F6:F15)</f>
        <v>306741.467</v>
      </c>
      <c r="G16" s="9">
        <f>SUM(G6:G15)</f>
        <v>386265.27699999994</v>
      </c>
      <c r="H16" s="9">
        <f>SUM(H6:H15)</f>
        <v>409414.45800000004</v>
      </c>
    </row>
    <row r="17" spans="1:8">
      <c r="A17" s="86" t="s">
        <v>101</v>
      </c>
      <c r="B17" s="86"/>
      <c r="C17" s="86"/>
      <c r="D17" s="86"/>
      <c r="E17" s="23">
        <v>2474399.5320000001</v>
      </c>
      <c r="F17" s="9">
        <v>368108.02500000002</v>
      </c>
      <c r="G17" s="23">
        <v>312595.538</v>
      </c>
      <c r="H17" s="23">
        <v>394544.41800000001</v>
      </c>
    </row>
    <row r="18" spans="1:8">
      <c r="A18" s="87" t="s">
        <v>79</v>
      </c>
      <c r="B18" s="87"/>
      <c r="C18" s="87"/>
      <c r="D18" s="87"/>
      <c r="E18" s="34">
        <f>E16/E17</f>
        <v>0.92004318120764994</v>
      </c>
      <c r="F18" s="34">
        <f>F16/F17</f>
        <v>0.83329198541650917</v>
      </c>
      <c r="G18" s="34">
        <f>G16/G17</f>
        <v>1.2356711150496331</v>
      </c>
      <c r="H18" s="34">
        <f>H16/H17</f>
        <v>1.0376891404911475</v>
      </c>
    </row>
    <row r="19" spans="1:8">
      <c r="A19" s="21" t="s">
        <v>66</v>
      </c>
    </row>
    <row r="20" spans="1:8">
      <c r="E20" s="7"/>
    </row>
  </sheetData>
  <mergeCells count="6">
    <mergeCell ref="A18:D18"/>
    <mergeCell ref="A4:C4"/>
    <mergeCell ref="A3:H3"/>
    <mergeCell ref="E4:H4"/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workbookViewId="0">
      <selection activeCell="G12" sqref="G12"/>
    </sheetView>
  </sheetViews>
  <sheetFormatPr defaultRowHeight="15"/>
  <cols>
    <col min="1" max="1" width="4.85546875" customWidth="1"/>
    <col min="2" max="2" width="13.42578125" customWidth="1"/>
    <col min="3" max="3" width="36.42578125" customWidth="1"/>
    <col min="4" max="6" width="8.85546875" customWidth="1"/>
    <col min="7" max="7" width="10" customWidth="1"/>
    <col min="8" max="8" width="8.42578125" bestFit="1" customWidth="1"/>
    <col min="11" max="11" width="24.42578125" customWidth="1"/>
    <col min="12" max="12" width="31.28515625" customWidth="1"/>
  </cols>
  <sheetData>
    <row r="4" spans="1:7" s="69" customFormat="1">
      <c r="A4" s="1" t="s">
        <v>109</v>
      </c>
    </row>
    <row r="5" spans="1:7" s="69" customFormat="1">
      <c r="A5" s="1"/>
      <c r="E5" s="84" t="s">
        <v>110</v>
      </c>
      <c r="F5" s="84"/>
      <c r="G5" s="84"/>
    </row>
    <row r="6" spans="1:7" ht="15" customHeight="1">
      <c r="A6" s="88" t="s">
        <v>64</v>
      </c>
      <c r="B6" s="88" t="s">
        <v>22</v>
      </c>
      <c r="C6" s="88" t="s">
        <v>84</v>
      </c>
      <c r="D6" s="90" t="s">
        <v>25</v>
      </c>
      <c r="E6" s="91"/>
      <c r="F6" s="91"/>
      <c r="G6" s="91"/>
    </row>
    <row r="7" spans="1:7" ht="13.5" customHeight="1">
      <c r="A7" s="89"/>
      <c r="B7" s="89"/>
      <c r="C7" s="89"/>
      <c r="D7" s="36" t="s">
        <v>20</v>
      </c>
      <c r="E7" s="36" t="s">
        <v>65</v>
      </c>
      <c r="F7" s="36" t="s">
        <v>68</v>
      </c>
      <c r="G7" s="67" t="s">
        <v>89</v>
      </c>
    </row>
    <row r="8" spans="1:7">
      <c r="A8" s="26" t="s">
        <v>26</v>
      </c>
      <c r="B8" s="26">
        <v>63259940543</v>
      </c>
      <c r="C8" s="27" t="s">
        <v>81</v>
      </c>
      <c r="D8" s="28">
        <v>14520.127</v>
      </c>
      <c r="E8" s="28">
        <v>18068.330000000002</v>
      </c>
      <c r="F8" s="28">
        <v>17323.361000000001</v>
      </c>
      <c r="G8" s="28">
        <v>19429.89</v>
      </c>
    </row>
    <row r="9" spans="1:7">
      <c r="A9" s="26" t="s">
        <v>28</v>
      </c>
      <c r="B9" s="26">
        <v>83107344311</v>
      </c>
      <c r="C9" s="27" t="s">
        <v>85</v>
      </c>
      <c r="D9" s="28">
        <v>6277.1949999999997</v>
      </c>
      <c r="E9" s="28">
        <v>7324.9840000000004</v>
      </c>
      <c r="F9" s="28">
        <v>8581.0280000000002</v>
      </c>
      <c r="G9" s="28">
        <v>7982.5290000000005</v>
      </c>
    </row>
    <row r="10" spans="1:7">
      <c r="A10" s="29" t="s">
        <v>29</v>
      </c>
      <c r="B10" s="29">
        <v>40407931816</v>
      </c>
      <c r="C10" s="30" t="s">
        <v>86</v>
      </c>
      <c r="D10" s="28">
        <v>270.85300000000001</v>
      </c>
      <c r="E10" s="28">
        <v>636.12300000000005</v>
      </c>
      <c r="F10" s="28">
        <v>1248.998</v>
      </c>
      <c r="G10" s="28">
        <v>2607.27</v>
      </c>
    </row>
    <row r="11" spans="1:7">
      <c r="A11" s="29" t="s">
        <v>31</v>
      </c>
      <c r="B11" s="29">
        <v>95295027032</v>
      </c>
      <c r="C11" s="30" t="s">
        <v>87</v>
      </c>
      <c r="D11" s="28" t="s">
        <v>3</v>
      </c>
      <c r="E11" s="28">
        <v>175.971</v>
      </c>
      <c r="F11" s="28">
        <v>175.971</v>
      </c>
      <c r="G11" s="28">
        <v>2083.3470000000002</v>
      </c>
    </row>
    <row r="12" spans="1:7">
      <c r="A12" s="29" t="s">
        <v>30</v>
      </c>
      <c r="B12" s="29">
        <v>26160964816</v>
      </c>
      <c r="C12" s="30" t="s">
        <v>70</v>
      </c>
      <c r="D12" s="28">
        <v>177</v>
      </c>
      <c r="E12" s="28">
        <v>454.43799999999999</v>
      </c>
      <c r="F12" s="28">
        <v>989.52</v>
      </c>
      <c r="G12" s="28">
        <v>1235.2819999999999</v>
      </c>
    </row>
    <row r="13" spans="1:7">
      <c r="A13" s="29" t="s">
        <v>32</v>
      </c>
      <c r="B13" s="31">
        <v>25023992642</v>
      </c>
      <c r="C13" s="30" t="s">
        <v>88</v>
      </c>
      <c r="D13" s="28">
        <v>0</v>
      </c>
      <c r="E13" s="28">
        <v>0</v>
      </c>
      <c r="F13" s="28">
        <v>45.292999999999999</v>
      </c>
      <c r="G13" s="28">
        <v>60.707000000000001</v>
      </c>
    </row>
    <row r="14" spans="1:7">
      <c r="A14" s="33" t="s">
        <v>105</v>
      </c>
    </row>
    <row r="17" spans="3:3">
      <c r="C17" s="6"/>
    </row>
    <row r="18" spans="3:3">
      <c r="C18" s="6"/>
    </row>
    <row r="19" spans="3:3">
      <c r="C19" s="6"/>
    </row>
    <row r="20" spans="3:3">
      <c r="C20" s="6"/>
    </row>
    <row r="21" spans="3:3">
      <c r="C21" s="6"/>
    </row>
    <row r="22" spans="3:3">
      <c r="C22" s="6"/>
    </row>
    <row r="23" spans="3:3">
      <c r="C23" s="6"/>
    </row>
    <row r="24" spans="3:3">
      <c r="C24" s="6"/>
    </row>
    <row r="25" spans="3:3">
      <c r="C25" s="6"/>
    </row>
  </sheetData>
  <sortState ref="A6:G13">
    <sortCondition descending="1" ref="G6:G13"/>
  </sortState>
  <mergeCells count="5">
    <mergeCell ref="A6:A7"/>
    <mergeCell ref="B6:B7"/>
    <mergeCell ref="C6:C7"/>
    <mergeCell ref="D6:G6"/>
    <mergeCell ref="E5:G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3:G18"/>
  <sheetViews>
    <sheetView tabSelected="1" workbookViewId="0">
      <selection activeCell="D15" sqref="D15"/>
    </sheetView>
  </sheetViews>
  <sheetFormatPr defaultRowHeight="15"/>
  <cols>
    <col min="1" max="1" width="5" customWidth="1"/>
    <col min="2" max="2" width="13.85546875" customWidth="1"/>
    <col min="3" max="3" width="35" customWidth="1"/>
    <col min="4" max="4" width="13.85546875" customWidth="1"/>
    <col min="5" max="5" width="13.7109375" customWidth="1"/>
    <col min="6" max="6" width="14.140625" customWidth="1"/>
  </cols>
  <sheetData>
    <row r="3" spans="1:7">
      <c r="A3" s="70" t="s">
        <v>111</v>
      </c>
      <c r="B3" s="71"/>
      <c r="C3" s="71"/>
      <c r="D3" s="70"/>
      <c r="E3" s="70"/>
      <c r="F3" s="71"/>
      <c r="G3" s="71"/>
    </row>
    <row r="4" spans="1:7">
      <c r="D4" s="84" t="s">
        <v>110</v>
      </c>
      <c r="E4" s="84"/>
      <c r="F4" s="84"/>
    </row>
    <row r="5" spans="1:7" ht="22.5">
      <c r="A5" s="24" t="s">
        <v>64</v>
      </c>
      <c r="B5" s="24" t="s">
        <v>22</v>
      </c>
      <c r="C5" s="24" t="s">
        <v>23</v>
      </c>
      <c r="D5" s="24" t="s">
        <v>24</v>
      </c>
      <c r="E5" s="24" t="s">
        <v>12</v>
      </c>
      <c r="F5" s="24" t="s">
        <v>83</v>
      </c>
    </row>
    <row r="6" spans="1:7">
      <c r="A6" s="5" t="s">
        <v>26</v>
      </c>
      <c r="B6" s="63">
        <v>83771985821</v>
      </c>
      <c r="C6" s="64" t="s">
        <v>74</v>
      </c>
      <c r="D6" s="64" t="s">
        <v>27</v>
      </c>
      <c r="E6" s="65">
        <v>234066.815</v>
      </c>
      <c r="F6" s="66">
        <f>E6/$E$17</f>
        <v>0.75707303579754404</v>
      </c>
    </row>
    <row r="7" spans="1:7">
      <c r="A7" s="8" t="s">
        <v>28</v>
      </c>
      <c r="B7" s="63">
        <v>26057862389</v>
      </c>
      <c r="C7" s="64" t="s">
        <v>90</v>
      </c>
      <c r="D7" s="64" t="s">
        <v>75</v>
      </c>
      <c r="E7" s="65">
        <v>64123.24</v>
      </c>
      <c r="F7" s="66">
        <f>E7/$E$17</f>
        <v>0.20740221535451109</v>
      </c>
    </row>
    <row r="8" spans="1:7">
      <c r="A8" s="8" t="s">
        <v>29</v>
      </c>
      <c r="B8" s="63">
        <v>9520995772</v>
      </c>
      <c r="C8" s="64" t="s">
        <v>91</v>
      </c>
      <c r="D8" s="64" t="s">
        <v>76</v>
      </c>
      <c r="E8" s="65">
        <v>5331.3779999999997</v>
      </c>
      <c r="F8" s="66">
        <f>E8/$E$17</f>
        <v>1.7243975945262634E-2</v>
      </c>
    </row>
    <row r="9" spans="1:7">
      <c r="A9" s="8" t="s">
        <v>30</v>
      </c>
      <c r="B9" s="63">
        <v>9600848457</v>
      </c>
      <c r="C9" s="64" t="s">
        <v>97</v>
      </c>
      <c r="D9" s="64" t="s">
        <v>100</v>
      </c>
      <c r="E9" s="65">
        <v>1513.912</v>
      </c>
      <c r="F9" s="66">
        <f>E9/$E$17</f>
        <v>4.8966443781034551E-3</v>
      </c>
    </row>
    <row r="10" spans="1:7">
      <c r="A10" s="8" t="s">
        <v>31</v>
      </c>
      <c r="B10" s="63">
        <v>71190512104</v>
      </c>
      <c r="C10" s="64" t="s">
        <v>102</v>
      </c>
      <c r="D10" s="64" t="s">
        <v>114</v>
      </c>
      <c r="E10" s="65">
        <v>1227.9880000000001</v>
      </c>
      <c r="F10" s="66">
        <f t="shared" ref="F10:F17" si="0">E10/$E$17</f>
        <v>3.9718428393318147E-3</v>
      </c>
    </row>
    <row r="11" spans="1:7">
      <c r="A11" s="8" t="s">
        <v>32</v>
      </c>
      <c r="B11" s="63">
        <v>96075941043</v>
      </c>
      <c r="C11" s="64" t="s">
        <v>96</v>
      </c>
      <c r="D11" s="64" t="s">
        <v>27</v>
      </c>
      <c r="E11" s="65">
        <v>1160.394</v>
      </c>
      <c r="F11" s="66">
        <f t="shared" si="0"/>
        <v>3.7532146891529898E-3</v>
      </c>
    </row>
    <row r="12" spans="1:7">
      <c r="A12" s="8" t="s">
        <v>33</v>
      </c>
      <c r="B12" s="63">
        <v>15794843589</v>
      </c>
      <c r="C12" s="64" t="s">
        <v>103</v>
      </c>
      <c r="D12" s="64" t="s">
        <v>115</v>
      </c>
      <c r="E12" s="65">
        <v>284.49799999999999</v>
      </c>
      <c r="F12" s="66">
        <f t="shared" si="0"/>
        <v>9.2018923971913611E-4</v>
      </c>
    </row>
    <row r="13" spans="1:7">
      <c r="A13" s="8" t="s">
        <v>34</v>
      </c>
      <c r="B13" s="63">
        <v>63259940543</v>
      </c>
      <c r="C13" s="64" t="s">
        <v>94</v>
      </c>
      <c r="D13" s="64" t="s">
        <v>80</v>
      </c>
      <c r="E13" s="65">
        <v>269.10199999999998</v>
      </c>
      <c r="F13" s="66">
        <f t="shared" si="0"/>
        <v>8.7039193522238801E-4</v>
      </c>
    </row>
    <row r="14" spans="1:7">
      <c r="A14" s="8" t="s">
        <v>35</v>
      </c>
      <c r="B14" s="63">
        <v>94568898672</v>
      </c>
      <c r="C14" s="64" t="s">
        <v>93</v>
      </c>
      <c r="D14" s="64" t="s">
        <v>27</v>
      </c>
      <c r="E14" s="65">
        <v>223.066</v>
      </c>
      <c r="F14" s="66">
        <f t="shared" si="0"/>
        <v>7.2149165529173786E-4</v>
      </c>
    </row>
    <row r="15" spans="1:7">
      <c r="A15" s="8" t="s">
        <v>36</v>
      </c>
      <c r="B15" s="63">
        <v>83107344311</v>
      </c>
      <c r="C15" s="64" t="s">
        <v>104</v>
      </c>
      <c r="D15" s="64" t="s">
        <v>27</v>
      </c>
      <c r="E15" s="65">
        <v>143.387</v>
      </c>
      <c r="F15" s="66">
        <f t="shared" si="0"/>
        <v>4.6377540269389514E-4</v>
      </c>
    </row>
    <row r="16" spans="1:7">
      <c r="A16" s="85" t="s">
        <v>82</v>
      </c>
      <c r="B16" s="85"/>
      <c r="C16" s="85"/>
      <c r="D16" s="85"/>
      <c r="E16" s="9">
        <f>SUM(E6:E15)</f>
        <v>308343.78000000003</v>
      </c>
      <c r="F16" s="10">
        <f>E16/$E$17</f>
        <v>0.99731677723683332</v>
      </c>
    </row>
    <row r="17" spans="1:6">
      <c r="A17" s="85" t="s">
        <v>101</v>
      </c>
      <c r="B17" s="85"/>
      <c r="C17" s="85"/>
      <c r="D17" s="85"/>
      <c r="E17" s="9">
        <v>309173.36099999998</v>
      </c>
      <c r="F17" s="10">
        <f t="shared" si="0"/>
        <v>1</v>
      </c>
    </row>
    <row r="18" spans="1:6">
      <c r="A18" s="21" t="s">
        <v>66</v>
      </c>
    </row>
  </sheetData>
  <mergeCells count="3">
    <mergeCell ref="D4:F4"/>
    <mergeCell ref="A16:D16"/>
    <mergeCell ref="A17:D1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3:L29"/>
  <sheetViews>
    <sheetView topLeftCell="A3" workbookViewId="0">
      <selection activeCell="A3" sqref="A3:XFD3"/>
    </sheetView>
  </sheetViews>
  <sheetFormatPr defaultRowHeight="15"/>
  <cols>
    <col min="1" max="1" width="5.42578125" customWidth="1"/>
    <col min="2" max="2" width="26.5703125" style="32" bestFit="1" customWidth="1"/>
    <col min="3" max="5" width="8.42578125" customWidth="1"/>
    <col min="6" max="6" width="9.7109375" customWidth="1"/>
    <col min="7" max="8" width="9.85546875" bestFit="1" customWidth="1"/>
    <col min="9" max="9" width="8.7109375" bestFit="1" customWidth="1"/>
    <col min="10" max="11" width="8.85546875" bestFit="1" customWidth="1"/>
    <col min="12" max="12" width="6.7109375" bestFit="1" customWidth="1"/>
  </cols>
  <sheetData>
    <row r="3" spans="1:12">
      <c r="A3" s="1" t="s">
        <v>113</v>
      </c>
      <c r="B3" s="72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>
      <c r="A4" s="84" t="s">
        <v>112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24" customHeight="1">
      <c r="A5" s="92" t="s">
        <v>57</v>
      </c>
      <c r="B5" s="93"/>
      <c r="C5" s="92" t="s">
        <v>2</v>
      </c>
      <c r="D5" s="95"/>
      <c r="E5" s="95"/>
      <c r="F5" s="94" t="s">
        <v>7</v>
      </c>
      <c r="G5" s="94"/>
      <c r="H5" s="94"/>
      <c r="I5" s="92" t="s">
        <v>14</v>
      </c>
      <c r="J5" s="95"/>
      <c r="K5" s="95"/>
    </row>
    <row r="6" spans="1:12">
      <c r="A6" s="35" t="s">
        <v>58</v>
      </c>
      <c r="B6" s="37" t="s">
        <v>59</v>
      </c>
      <c r="C6" s="25" t="s">
        <v>60</v>
      </c>
      <c r="D6" s="25" t="s">
        <v>61</v>
      </c>
      <c r="E6" s="25" t="s">
        <v>62</v>
      </c>
      <c r="F6" s="25" t="s">
        <v>65</v>
      </c>
      <c r="G6" s="25" t="s">
        <v>68</v>
      </c>
      <c r="H6" s="25" t="s">
        <v>1</v>
      </c>
      <c r="I6" s="25" t="s">
        <v>65</v>
      </c>
      <c r="J6" s="25" t="s">
        <v>68</v>
      </c>
      <c r="K6" s="25" t="s">
        <v>1</v>
      </c>
    </row>
    <row r="7" spans="1:12" ht="20.100000000000001" customHeight="1">
      <c r="A7" s="11">
        <v>21</v>
      </c>
      <c r="B7" s="38" t="s">
        <v>41</v>
      </c>
      <c r="C7" s="12">
        <v>24</v>
      </c>
      <c r="D7" s="13">
        <v>9</v>
      </c>
      <c r="E7" s="13">
        <v>15</v>
      </c>
      <c r="F7" s="14">
        <v>1210242.202</v>
      </c>
      <c r="G7" s="15">
        <v>1202544.6189999999</v>
      </c>
      <c r="H7" s="16">
        <v>99.363963429197952</v>
      </c>
      <c r="I7" s="17">
        <v>249029.05600000001</v>
      </c>
      <c r="J7" s="18">
        <v>234744.05100000001</v>
      </c>
      <c r="K7" s="16">
        <v>94.263719571743465</v>
      </c>
    </row>
    <row r="8" spans="1:12" ht="20.100000000000001" customHeight="1">
      <c r="A8" s="11">
        <v>4</v>
      </c>
      <c r="B8" s="38" t="s">
        <v>40</v>
      </c>
      <c r="C8" s="12">
        <v>3</v>
      </c>
      <c r="D8" s="13">
        <v>3</v>
      </c>
      <c r="E8" s="13">
        <v>0</v>
      </c>
      <c r="F8" s="14">
        <v>723954.022</v>
      </c>
      <c r="G8" s="15">
        <v>673887.48199999996</v>
      </c>
      <c r="H8" s="16">
        <v>93.084292858587091</v>
      </c>
      <c r="I8" s="17">
        <v>105840.928</v>
      </c>
      <c r="J8" s="18">
        <v>64168.250999999997</v>
      </c>
      <c r="K8" s="16">
        <v>60.627067631153039</v>
      </c>
    </row>
    <row r="9" spans="1:12" ht="20.100000000000001" customHeight="1">
      <c r="A9" s="11">
        <v>6</v>
      </c>
      <c r="B9" s="38" t="s">
        <v>48</v>
      </c>
      <c r="C9" s="12">
        <v>2</v>
      </c>
      <c r="D9" s="13">
        <v>1</v>
      </c>
      <c r="E9" s="13">
        <v>1</v>
      </c>
      <c r="F9" s="14">
        <v>313363.59499999997</v>
      </c>
      <c r="G9" s="15">
        <v>336815.06099999999</v>
      </c>
      <c r="H9" s="16">
        <v>107.48378764291367</v>
      </c>
      <c r="I9" s="17">
        <v>4997.3869999999997</v>
      </c>
      <c r="J9" s="18">
        <v>5322.1809999999996</v>
      </c>
      <c r="K9" s="16">
        <v>106.49927652191036</v>
      </c>
    </row>
    <row r="10" spans="1:12" ht="20.100000000000001" customHeight="1">
      <c r="A10" s="11">
        <v>18</v>
      </c>
      <c r="B10" s="38" t="s">
        <v>43</v>
      </c>
      <c r="C10" s="12">
        <v>11</v>
      </c>
      <c r="D10" s="13">
        <v>8</v>
      </c>
      <c r="E10" s="13">
        <v>3</v>
      </c>
      <c r="F10" s="14">
        <v>52109.786999999997</v>
      </c>
      <c r="G10" s="15">
        <v>46529.970999999998</v>
      </c>
      <c r="H10" s="16">
        <v>89.292191887101751</v>
      </c>
      <c r="I10" s="17">
        <v>3101.5740000000001</v>
      </c>
      <c r="J10" s="18">
        <v>1166.3989999999999</v>
      </c>
      <c r="K10" s="16">
        <v>37.606679705207739</v>
      </c>
    </row>
    <row r="11" spans="1:12" ht="20.100000000000001" customHeight="1">
      <c r="A11" s="11">
        <v>9</v>
      </c>
      <c r="B11" s="38" t="s">
        <v>55</v>
      </c>
      <c r="C11" s="12">
        <v>3</v>
      </c>
      <c r="D11" s="13">
        <v>3</v>
      </c>
      <c r="E11" s="13">
        <v>0</v>
      </c>
      <c r="F11" s="14">
        <v>17570.361000000001</v>
      </c>
      <c r="G11" s="15">
        <v>18152.992999999999</v>
      </c>
      <c r="H11" s="16">
        <v>103.31599333673338</v>
      </c>
      <c r="I11" s="17">
        <v>1144.232</v>
      </c>
      <c r="J11" s="18">
        <v>1619.8589999999999</v>
      </c>
      <c r="K11" s="16">
        <v>141.56735696956562</v>
      </c>
    </row>
    <row r="12" spans="1:12" ht="20.100000000000001" customHeight="1">
      <c r="A12" s="11">
        <v>8</v>
      </c>
      <c r="B12" s="38" t="s">
        <v>42</v>
      </c>
      <c r="C12" s="12">
        <v>4</v>
      </c>
      <c r="D12" s="13">
        <v>0</v>
      </c>
      <c r="E12" s="13">
        <v>4</v>
      </c>
      <c r="F12" s="14">
        <v>11030.316999999999</v>
      </c>
      <c r="G12" s="15">
        <v>16741.458999999999</v>
      </c>
      <c r="H12" s="16">
        <v>151.77677123875949</v>
      </c>
      <c r="I12" s="17">
        <v>-14892.585999999999</v>
      </c>
      <c r="J12" s="18">
        <v>-17075.297999999999</v>
      </c>
      <c r="K12" s="16">
        <v>114.65636659744654</v>
      </c>
    </row>
    <row r="13" spans="1:12" ht="20.100000000000001" customHeight="1">
      <c r="A13" s="11">
        <v>14</v>
      </c>
      <c r="B13" s="38" t="s">
        <v>69</v>
      </c>
      <c r="C13" s="12">
        <v>7</v>
      </c>
      <c r="D13" s="13">
        <v>4</v>
      </c>
      <c r="E13" s="13">
        <v>3</v>
      </c>
      <c r="F13" s="14">
        <v>13857.52</v>
      </c>
      <c r="G13" s="15">
        <v>12072.819</v>
      </c>
      <c r="H13" s="16">
        <v>87.121064952459022</v>
      </c>
      <c r="I13" s="17">
        <v>-3037.5360000000001</v>
      </c>
      <c r="J13" s="18">
        <v>-3977.4009999999998</v>
      </c>
      <c r="K13" s="16">
        <v>130.94169089683217</v>
      </c>
    </row>
    <row r="14" spans="1:12" ht="20.100000000000001" customHeight="1">
      <c r="A14" s="11">
        <v>17</v>
      </c>
      <c r="B14" s="38" t="s">
        <v>38</v>
      </c>
      <c r="C14" s="12">
        <v>10</v>
      </c>
      <c r="D14" s="13">
        <v>3</v>
      </c>
      <c r="E14" s="13">
        <v>7</v>
      </c>
      <c r="F14" s="14">
        <v>3142.8629999999998</v>
      </c>
      <c r="G14" s="15">
        <v>3502.4679999999998</v>
      </c>
      <c r="H14" s="16">
        <v>111.4419559490821</v>
      </c>
      <c r="I14" s="17">
        <v>-423.62</v>
      </c>
      <c r="J14" s="18">
        <v>-482.38099999999997</v>
      </c>
      <c r="K14" s="16">
        <v>113.87115811340351</v>
      </c>
    </row>
    <row r="15" spans="1:12" ht="20.100000000000001" customHeight="1">
      <c r="A15" s="11">
        <v>1</v>
      </c>
      <c r="B15" s="38" t="s">
        <v>50</v>
      </c>
      <c r="C15" s="12">
        <v>4</v>
      </c>
      <c r="D15" s="13">
        <v>2</v>
      </c>
      <c r="E15" s="13">
        <v>2</v>
      </c>
      <c r="F15" s="14">
        <v>1538.154</v>
      </c>
      <c r="G15" s="15">
        <v>2994.6570000000002</v>
      </c>
      <c r="H15" s="16">
        <v>194.69162385560875</v>
      </c>
      <c r="I15" s="17">
        <v>-475.73500000000001</v>
      </c>
      <c r="J15" s="18">
        <v>-82.314999999999998</v>
      </c>
      <c r="K15" s="16">
        <v>17.302700032581164</v>
      </c>
    </row>
    <row r="16" spans="1:12" ht="20.100000000000001" customHeight="1">
      <c r="A16" s="11">
        <v>20</v>
      </c>
      <c r="B16" s="38" t="s">
        <v>51</v>
      </c>
      <c r="C16" s="12">
        <v>1</v>
      </c>
      <c r="D16" s="13">
        <v>1</v>
      </c>
      <c r="E16" s="13">
        <v>0</v>
      </c>
      <c r="F16" s="14">
        <v>1909.057</v>
      </c>
      <c r="G16" s="15">
        <v>2121.61</v>
      </c>
      <c r="H16" s="16">
        <v>111.1339263311677</v>
      </c>
      <c r="I16" s="17">
        <v>20.95</v>
      </c>
      <c r="J16" s="18">
        <v>12.266</v>
      </c>
      <c r="K16" s="16">
        <v>58.548926014319811</v>
      </c>
    </row>
    <row r="17" spans="1:11" ht="20.100000000000001" customHeight="1">
      <c r="A17" s="11">
        <v>7</v>
      </c>
      <c r="B17" s="38" t="s">
        <v>45</v>
      </c>
      <c r="C17" s="12">
        <v>1</v>
      </c>
      <c r="D17" s="13">
        <v>0</v>
      </c>
      <c r="E17" s="13">
        <v>1</v>
      </c>
      <c r="F17" s="14">
        <v>1351.4849999999999</v>
      </c>
      <c r="G17" s="15">
        <v>2083.3470000000002</v>
      </c>
      <c r="H17" s="16">
        <v>154.15243232444311</v>
      </c>
      <c r="I17" s="17">
        <v>-798.81500000000005</v>
      </c>
      <c r="J17" s="18">
        <v>-137.94399999999999</v>
      </c>
      <c r="K17" s="16">
        <v>17.268579082766347</v>
      </c>
    </row>
    <row r="18" spans="1:11" ht="20.100000000000001" customHeight="1">
      <c r="A18" s="11">
        <v>19</v>
      </c>
      <c r="B18" s="38" t="s">
        <v>54</v>
      </c>
      <c r="C18" s="12">
        <v>2</v>
      </c>
      <c r="D18" s="13">
        <v>1</v>
      </c>
      <c r="E18" s="13">
        <v>1</v>
      </c>
      <c r="F18" s="14">
        <v>1301.4639999999999</v>
      </c>
      <c r="G18" s="15">
        <v>1967.2270000000001</v>
      </c>
      <c r="H18" s="16">
        <v>151.15493014021132</v>
      </c>
      <c r="I18" s="17">
        <v>31.800999999999998</v>
      </c>
      <c r="J18" s="18">
        <v>282.55900000000003</v>
      </c>
      <c r="K18" s="16">
        <v>888.52237351026702</v>
      </c>
    </row>
    <row r="19" spans="1:11" ht="20.100000000000001" customHeight="1">
      <c r="A19" s="11">
        <v>13</v>
      </c>
      <c r="B19" s="38" t="s">
        <v>47</v>
      </c>
      <c r="C19" s="12">
        <v>2</v>
      </c>
      <c r="D19" s="13">
        <v>2</v>
      </c>
      <c r="E19" s="13">
        <v>0</v>
      </c>
      <c r="F19" s="14">
        <v>1089.306</v>
      </c>
      <c r="G19" s="15">
        <v>1528.722</v>
      </c>
      <c r="H19" s="16">
        <v>140.33907827552588</v>
      </c>
      <c r="I19" s="17">
        <v>63.558</v>
      </c>
      <c r="J19" s="18">
        <v>97.823999999999998</v>
      </c>
      <c r="K19" s="16">
        <v>153.91296138959692</v>
      </c>
    </row>
    <row r="20" spans="1:11" ht="20.100000000000001" customHeight="1">
      <c r="A20" s="11">
        <v>16</v>
      </c>
      <c r="B20" s="38" t="s">
        <v>37</v>
      </c>
      <c r="C20" s="12">
        <v>4</v>
      </c>
      <c r="D20" s="13">
        <v>1</v>
      </c>
      <c r="E20" s="13">
        <v>3</v>
      </c>
      <c r="F20" s="14">
        <v>3508.5509999999999</v>
      </c>
      <c r="G20" s="15">
        <v>1166.866</v>
      </c>
      <c r="H20" s="16">
        <v>33.25777507580765</v>
      </c>
      <c r="I20" s="17">
        <v>1691.537</v>
      </c>
      <c r="J20" s="18">
        <v>-631.92499999999995</v>
      </c>
      <c r="K20" s="16" t="s">
        <v>3</v>
      </c>
    </row>
    <row r="21" spans="1:11" ht="20.100000000000001" customHeight="1">
      <c r="A21" s="11">
        <v>15</v>
      </c>
      <c r="B21" s="38" t="s">
        <v>56</v>
      </c>
      <c r="C21" s="12">
        <v>2</v>
      </c>
      <c r="D21" s="13">
        <v>1</v>
      </c>
      <c r="E21" s="13">
        <v>1</v>
      </c>
      <c r="F21" s="14">
        <v>1023.157</v>
      </c>
      <c r="G21" s="15">
        <v>1116.644</v>
      </c>
      <c r="H21" s="16">
        <v>109.13711189973779</v>
      </c>
      <c r="I21" s="17">
        <v>-87.266999999999996</v>
      </c>
      <c r="J21" s="18">
        <v>48.969000000000001</v>
      </c>
      <c r="K21" s="16" t="s">
        <v>3</v>
      </c>
    </row>
    <row r="22" spans="1:11" ht="20.100000000000001" customHeight="1">
      <c r="A22" s="11">
        <v>11</v>
      </c>
      <c r="B22" s="38" t="s">
        <v>49</v>
      </c>
      <c r="C22" s="12">
        <v>4</v>
      </c>
      <c r="D22" s="13">
        <v>0</v>
      </c>
      <c r="E22" s="13">
        <v>4</v>
      </c>
      <c r="F22" s="14">
        <v>799.10199999999998</v>
      </c>
      <c r="G22" s="15">
        <v>1012.917</v>
      </c>
      <c r="H22" s="16">
        <v>126.75690963106088</v>
      </c>
      <c r="I22" s="17">
        <v>-363.57</v>
      </c>
      <c r="J22" s="18">
        <v>-401.53300000000002</v>
      </c>
      <c r="K22" s="16">
        <v>110.4417306158374</v>
      </c>
    </row>
    <row r="23" spans="1:11" ht="20.100000000000001" customHeight="1">
      <c r="A23" s="11">
        <v>5</v>
      </c>
      <c r="B23" s="38" t="s">
        <v>46</v>
      </c>
      <c r="C23" s="12">
        <v>3</v>
      </c>
      <c r="D23" s="13">
        <v>2</v>
      </c>
      <c r="E23" s="13">
        <v>1</v>
      </c>
      <c r="F23" s="14">
        <v>711.46699999999998</v>
      </c>
      <c r="G23" s="15">
        <v>867.92399999999998</v>
      </c>
      <c r="H23" s="16">
        <v>121.99075993686286</v>
      </c>
      <c r="I23" s="17">
        <v>97.617999999999995</v>
      </c>
      <c r="J23" s="18">
        <v>1.6819999999999999</v>
      </c>
      <c r="K23" s="16">
        <v>1.7230428814358008</v>
      </c>
    </row>
    <row r="24" spans="1:11" ht="20.100000000000001" customHeight="1">
      <c r="A24" s="11">
        <v>12</v>
      </c>
      <c r="B24" s="38" t="s">
        <v>44</v>
      </c>
      <c r="C24" s="12">
        <v>2</v>
      </c>
      <c r="D24" s="13">
        <v>2</v>
      </c>
      <c r="E24" s="13">
        <v>0</v>
      </c>
      <c r="F24" s="14">
        <v>722.01300000000003</v>
      </c>
      <c r="G24" s="15">
        <v>798.60299999999995</v>
      </c>
      <c r="H24" s="16">
        <v>110.60784224106767</v>
      </c>
      <c r="I24" s="17">
        <v>-43.023000000000003</v>
      </c>
      <c r="J24" s="18">
        <v>1.085</v>
      </c>
      <c r="K24" s="16" t="s">
        <v>3</v>
      </c>
    </row>
    <row r="25" spans="1:11" ht="20.100000000000001" customHeight="1">
      <c r="A25" s="11">
        <v>10</v>
      </c>
      <c r="B25" s="38" t="s">
        <v>52</v>
      </c>
      <c r="C25" s="12">
        <v>1</v>
      </c>
      <c r="D25" s="13">
        <v>1</v>
      </c>
      <c r="E25" s="13">
        <v>0</v>
      </c>
      <c r="F25" s="14">
        <v>351.97800000000001</v>
      </c>
      <c r="G25" s="15">
        <v>142.45400000000001</v>
      </c>
      <c r="H25" s="16">
        <v>40.472415889629467</v>
      </c>
      <c r="I25" s="17">
        <v>30.163</v>
      </c>
      <c r="J25" s="18">
        <v>6.0039999999999996</v>
      </c>
      <c r="K25" s="16">
        <v>19.905181845307165</v>
      </c>
    </row>
    <row r="26" spans="1:11" ht="20.100000000000001" customHeight="1">
      <c r="A26" s="11">
        <v>3</v>
      </c>
      <c r="B26" s="38" t="s">
        <v>53</v>
      </c>
      <c r="C26" s="12">
        <v>1</v>
      </c>
      <c r="D26" s="13">
        <v>0</v>
      </c>
      <c r="E26" s="13">
        <v>1</v>
      </c>
      <c r="F26" s="14">
        <v>0</v>
      </c>
      <c r="G26" s="15">
        <v>68.914000000000001</v>
      </c>
      <c r="H26" s="16"/>
      <c r="I26" s="17">
        <v>-18.558</v>
      </c>
      <c r="J26" s="18">
        <v>-142.06100000000001</v>
      </c>
      <c r="K26" s="16">
        <v>765.49735962927036</v>
      </c>
    </row>
    <row r="27" spans="1:11" ht="20.100000000000001" customHeight="1">
      <c r="A27" s="11">
        <v>2</v>
      </c>
      <c r="B27" s="38" t="s">
        <v>39</v>
      </c>
      <c r="C27" s="12">
        <v>1</v>
      </c>
      <c r="D27" s="13">
        <v>0</v>
      </c>
      <c r="E27" s="13">
        <v>1</v>
      </c>
      <c r="F27" s="14">
        <v>45.292999999999999</v>
      </c>
      <c r="G27" s="15">
        <v>60.707000000000001</v>
      </c>
      <c r="H27" s="16">
        <v>134.03174883536087</v>
      </c>
      <c r="I27" s="17">
        <v>-36.201999999999998</v>
      </c>
      <c r="J27" s="18">
        <v>-140.88300000000001</v>
      </c>
      <c r="K27" s="16">
        <v>389.15805756588037</v>
      </c>
    </row>
    <row r="28" spans="1:11" ht="20.100000000000001" customHeight="1">
      <c r="A28" s="19"/>
      <c r="B28" s="58" t="s">
        <v>63</v>
      </c>
      <c r="C28" s="59">
        <f>SUM(C7:C27)</f>
        <v>92</v>
      </c>
      <c r="D28" s="59">
        <f>SUM(D7:D27)</f>
        <v>44</v>
      </c>
      <c r="E28" s="59">
        <f>SUM(E7:E27)</f>
        <v>48</v>
      </c>
      <c r="F28" s="60">
        <f>SUM(F7:F27)</f>
        <v>2359621.6940000001</v>
      </c>
      <c r="G28" s="59">
        <f>SUM(G7:G27)</f>
        <v>2326177.4639999988</v>
      </c>
      <c r="H28" s="61">
        <f>G28/F28*100</f>
        <v>98.582644409269392</v>
      </c>
      <c r="I28" s="62">
        <f>SUM(I7:I27)</f>
        <v>345871.89200000005</v>
      </c>
      <c r="J28" s="62">
        <f>SUM(J7:J27)</f>
        <v>284399.38900000002</v>
      </c>
      <c r="K28" s="61">
        <f>J28/I28*100</f>
        <v>82.226800031498357</v>
      </c>
    </row>
    <row r="29" spans="1:11">
      <c r="A29" s="21" t="s">
        <v>66</v>
      </c>
    </row>
  </sheetData>
  <mergeCells count="5">
    <mergeCell ref="A4:K4"/>
    <mergeCell ref="A5:B5"/>
    <mergeCell ref="F5:H5"/>
    <mergeCell ref="I5:K5"/>
    <mergeCell ref="C5:E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</vt:lpstr>
      <vt:lpstr>Tablica 5_po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Ana Šimović</cp:lastModifiedBy>
  <dcterms:created xsi:type="dcterms:W3CDTF">2018-04-13T08:02:21Z</dcterms:created>
  <dcterms:modified xsi:type="dcterms:W3CDTF">2020-08-04T09:57:27Z</dcterms:modified>
</cp:coreProperties>
</file>