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540" windowWidth="22995" windowHeight="8850" tabRatio="899" activeTab="4"/>
  </bookViews>
  <sheets>
    <sheet name="Tablica 1" sheetId="26" r:id="rId1"/>
    <sheet name="Tablica 2" sheetId="4" r:id="rId2"/>
    <sheet name="Tablica 3" sheetId="23" r:id="rId3"/>
    <sheet name="Tablica 4" sheetId="31" r:id="rId4"/>
    <sheet name="Grafikon 1" sheetId="37" r:id="rId5"/>
    <sheet name="Grafikon 2" sheetId="25" r:id="rId6"/>
    <sheet name="Grafikon 3" sheetId="35" r:id="rId7"/>
  </sheets>
  <definedNames>
    <definedName name="_ftn1" localSheetId="3">'Tablica 4'!$A$13</definedName>
    <definedName name="_ftnref1" localSheetId="3">'Tablica 4'!$C$6</definedName>
    <definedName name="OLE_LINK1" localSheetId="0">'Tablica 1'!$A$6</definedName>
    <definedName name="OLE_LINK1" localSheetId="3">'Tablica 4'!#REF!</definedName>
    <definedName name="plaća" localSheetId="5">#REF!</definedName>
    <definedName name="plaća" localSheetId="3">#REF!</definedName>
    <definedName name="plaća">#REF!</definedName>
    <definedName name="PODACI" localSheetId="5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K12" i="26" l="1"/>
  <c r="L12" i="26"/>
  <c r="L8" i="26"/>
  <c r="L9" i="26"/>
  <c r="L10" i="26"/>
  <c r="L7" i="26"/>
  <c r="K8" i="26"/>
  <c r="K9" i="26"/>
  <c r="K10" i="26"/>
  <c r="K7" i="26"/>
  <c r="F12" i="26"/>
  <c r="F8" i="26"/>
  <c r="F9" i="26"/>
  <c r="F10" i="26"/>
  <c r="F7" i="26"/>
  <c r="E12" i="26"/>
  <c r="E8" i="26"/>
  <c r="E9" i="26"/>
  <c r="E10" i="26"/>
  <c r="E7" i="26"/>
  <c r="F10" i="4" l="1"/>
  <c r="C13" i="26"/>
  <c r="D11" i="26"/>
  <c r="G11" i="26"/>
  <c r="H11" i="26"/>
  <c r="I11" i="26"/>
  <c r="J11" i="26"/>
  <c r="B11" i="26"/>
  <c r="K11" i="26" l="1"/>
  <c r="L11" i="26"/>
  <c r="F11" i="26"/>
  <c r="E11" i="26"/>
  <c r="F10" i="23"/>
  <c r="E10" i="23"/>
  <c r="C10" i="23"/>
  <c r="B10" i="23"/>
  <c r="E10" i="4" l="1"/>
  <c r="C10" i="4"/>
  <c r="B10" i="4"/>
  <c r="J13" i="26" l="1"/>
  <c r="I13" i="26"/>
  <c r="H13" i="26"/>
  <c r="G13" i="26"/>
  <c r="D13" i="26"/>
  <c r="B13" i="26"/>
</calcChain>
</file>

<file path=xl/sharedStrings.xml><?xml version="1.0" encoding="utf-8"?>
<sst xmlns="http://schemas.openxmlformats.org/spreadsheetml/2006/main" count="98" uniqueCount="50">
  <si>
    <t>Broj poduzetnika</t>
  </si>
  <si>
    <t>Broj zaposlenih</t>
  </si>
  <si>
    <t>Ukupno</t>
  </si>
  <si>
    <t>TOP 50 poduzetnika u privatnom vlasništvu</t>
  </si>
  <si>
    <t>Neto dobit/gubitak</t>
  </si>
  <si>
    <t>Domaći i strani kapital</t>
  </si>
  <si>
    <t>TOP 50 poduzetnika u mješovitom vlasništvu</t>
  </si>
  <si>
    <t>Oblik vlasništva</t>
  </si>
  <si>
    <t>Ukupno RH</t>
  </si>
  <si>
    <t>Izvor: Fina, Registar godišnjih financijskih izvještaja</t>
  </si>
  <si>
    <t>Državno vlasništvo</t>
  </si>
  <si>
    <t>Privatno vlasništvo</t>
  </si>
  <si>
    <t>Mješovito vlasništvo</t>
  </si>
  <si>
    <t>TOP 50 poduzetnika po ukupnom prihodu</t>
  </si>
  <si>
    <t>Porez na dobit</t>
  </si>
  <si>
    <t>Dobit razdoblja</t>
  </si>
  <si>
    <t>Gubitak razdoblja</t>
  </si>
  <si>
    <t>Zadružno vlasništvo</t>
  </si>
  <si>
    <t>Udio TOP 50 u RH</t>
  </si>
  <si>
    <t>Izvor: Fina – Registar godišnjih financijskih izvještaja</t>
  </si>
  <si>
    <t>Tablica 4. Prosječan broj zaposlenih, prosječna mjes. plaća, prosječan prihod i dobit/gubitak, po poduzetniku</t>
  </si>
  <si>
    <t>Prosječna mjesečna neto plaća*</t>
  </si>
  <si>
    <t>*Prosječna mjesečna neto plaća izračunata je na način da je suma neto plaća i nadnica podijeljena sa sumom broja zaposlenih i brojem mjeseci poslovanja.</t>
  </si>
  <si>
    <t>Vlasništvo</t>
  </si>
  <si>
    <t>(iznosi u tisućama kuna)</t>
  </si>
  <si>
    <t>TOP 50 zadružno</t>
  </si>
  <si>
    <t>TOP 50 privatno</t>
  </si>
  <si>
    <t>TOP 50 državno</t>
  </si>
  <si>
    <t>TOP 50 mješovito</t>
  </si>
  <si>
    <t>RH svi poduzetnici</t>
  </si>
  <si>
    <t>Ukupni prihodi</t>
  </si>
  <si>
    <t>100% domaći kapital</t>
  </si>
  <si>
    <t>100% strani kapital</t>
  </si>
  <si>
    <t>(iznosi u tisućama kuna, plaće u kunama)</t>
  </si>
  <si>
    <t>Ukupni prihodi po poduzetniku</t>
  </si>
  <si>
    <t>Ukupni prihodi po zaposlenom</t>
  </si>
  <si>
    <t>Neto dobit/gubitak po poduzetniku</t>
  </si>
  <si>
    <t>Neto dobit/gubitak po zaposlenom</t>
  </si>
  <si>
    <t>Prosjek na razini 200 poduzetnika</t>
  </si>
  <si>
    <t>Prosjek na razini poduzetnika RH</t>
  </si>
  <si>
    <t>Prosječan broj zaposlenih po poduzetniku</t>
  </si>
  <si>
    <t xml:space="preserve">Tablica 1. Osnovni rezultati i pokazatelji za TOP 50 poduzetnika u četiri sektora vlasništva po ukupnom prihodu u 2019. godini </t>
  </si>
  <si>
    <t>Prosječna mjesečna neto plaća u kunama*</t>
  </si>
  <si>
    <t>-</t>
  </si>
  <si>
    <r>
      <t xml:space="preserve">Tablica 2.      </t>
    </r>
    <r>
      <rPr>
        <b/>
        <u/>
        <sz val="10"/>
        <color theme="3" tint="-0.249977111117893"/>
        <rFont val="Arial"/>
        <family val="2"/>
        <charset val="238"/>
      </rPr>
      <t xml:space="preserve">PRIVATNO vlasništvo </t>
    </r>
    <r>
      <rPr>
        <b/>
        <sz val="10"/>
        <color theme="3" tint="-0.249977111117893"/>
        <rFont val="Arial"/>
        <family val="2"/>
        <charset val="238"/>
      </rPr>
      <t xml:space="preserve"> - TOP 50 poduzetnika po ukupnom prihodu u 2019. g. – prema porijeklu kapitala</t>
    </r>
  </si>
  <si>
    <r>
      <t xml:space="preserve">Tablica 3.       </t>
    </r>
    <r>
      <rPr>
        <b/>
        <u/>
        <sz val="10"/>
        <color theme="3" tint="-0.249977111117893"/>
        <rFont val="Arial"/>
        <family val="2"/>
        <charset val="238"/>
      </rPr>
      <t>MJEŠOVITO vlasništvo</t>
    </r>
    <r>
      <rPr>
        <b/>
        <sz val="10"/>
        <color theme="3" tint="-0.249977111117893"/>
        <rFont val="Arial"/>
        <family val="2"/>
        <charset val="238"/>
      </rPr>
      <t xml:space="preserve">  - TOP 50 poduzetnika po ukupnom prihodu u 2019. g. – prema porijeklu kapitala</t>
    </r>
  </si>
  <si>
    <t>Ukupno 4xTOP 50</t>
  </si>
  <si>
    <t>Grafikon 3.      Prosječna mjesečna neto plaća kod TOP 50 poduzetnika u 2019. g. - po sektorima vlasništva</t>
  </si>
  <si>
    <t>Grafikon 2.    Prosječan broj zaposlenih kod TOP 50 poduzetnika u 2019. g. - po sektorima vlasništva</t>
  </si>
  <si>
    <t>Grafikon 1.    Ukupni prihodi po zaposlenom i neto dobit po zaposlenom kod TOP 50 poduzetnika u 2019. g. - po sektorima vlasništva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</si>
</sst>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 ;[Red]\-#,##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2E5C"/>
      <name val="Arial"/>
      <family val="2"/>
      <charset val="238"/>
    </font>
    <font>
      <b/>
      <sz val="9"/>
      <color rgb="FF002E5C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color rgb="FF244061"/>
      <name val="Arial"/>
      <family val="2"/>
      <charset val="238"/>
    </font>
    <font>
      <i/>
      <sz val="8"/>
      <color rgb="FF002E5C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scheme val="minor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rgb="FF244061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0"/>
      <color rgb="FF244061"/>
      <name val="Arial"/>
      <family val="2"/>
      <charset val="238"/>
    </font>
    <font>
      <b/>
      <sz val="10"/>
      <color theme="3" tint="-0.249977111117893"/>
      <name val="Calibri"/>
      <family val="2"/>
      <charset val="238"/>
      <scheme val="minor"/>
    </font>
    <font>
      <b/>
      <u/>
      <sz val="10"/>
      <color theme="3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FFFF"/>
      </left>
      <right style="medium">
        <color rgb="FF0000CC"/>
      </right>
      <top/>
      <bottom/>
      <diagonal/>
    </border>
    <border>
      <left/>
      <right style="medium">
        <color rgb="FF0000CC"/>
      </right>
      <top/>
      <bottom/>
      <diagonal/>
    </border>
    <border>
      <left/>
      <right/>
      <top style="medium">
        <color rgb="FFFFFFFF"/>
      </top>
      <bottom style="medium">
        <color rgb="FF0000CC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00CC"/>
      </right>
      <top style="thin">
        <color theme="0"/>
      </top>
      <bottom style="thin">
        <color theme="0"/>
      </bottom>
      <diagonal/>
    </border>
    <border>
      <left style="medium">
        <color rgb="FF0000C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CC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CC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rgb="FF0000C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CC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00CC"/>
      </bottom>
      <diagonal/>
    </border>
  </borders>
  <cellStyleXfs count="54">
    <xf numFmtId="0" fontId="0" fillId="0" borderId="0"/>
    <xf numFmtId="0" fontId="4" fillId="0" borderId="0"/>
    <xf numFmtId="0" fontId="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5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6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8" fillId="0" borderId="0"/>
  </cellStyleXfs>
  <cellXfs count="107">
    <xf numFmtId="0" fontId="0" fillId="0" borderId="0" xfId="0"/>
    <xf numFmtId="0" fontId="2" fillId="0" borderId="0" xfId="0" applyFont="1"/>
    <xf numFmtId="0" fontId="10" fillId="0" borderId="0" xfId="2" applyFont="1" applyFill="1"/>
    <xf numFmtId="0" fontId="9" fillId="0" borderId="0" xfId="2"/>
    <xf numFmtId="0" fontId="13" fillId="0" borderId="0" xfId="2" applyFont="1"/>
    <xf numFmtId="0" fontId="20" fillId="0" borderId="0" xfId="0" applyFont="1" applyAlignment="1">
      <alignment horizontal="left" vertical="center"/>
    </xf>
    <xf numFmtId="0" fontId="12" fillId="5" borderId="2" xfId="2" applyFont="1" applyFill="1" applyBorder="1" applyAlignment="1">
      <alignment horizontal="left" vertical="center"/>
    </xf>
    <xf numFmtId="3" fontId="19" fillId="3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22" fillId="0" borderId="0" xfId="2" applyFont="1"/>
    <xf numFmtId="3" fontId="12" fillId="0" borderId="2" xfId="2" applyNumberFormat="1" applyFont="1" applyFill="1" applyBorder="1" applyAlignment="1">
      <alignment horizontal="right" wrapText="1"/>
    </xf>
    <xf numFmtId="3" fontId="9" fillId="0" borderId="0" xfId="2" applyNumberFormat="1"/>
    <xf numFmtId="165" fontId="18" fillId="0" borderId="15" xfId="50" applyNumberFormat="1" applyFont="1" applyFill="1" applyBorder="1" applyAlignment="1">
      <alignment horizontal="right" wrapText="1"/>
    </xf>
    <xf numFmtId="0" fontId="23" fillId="0" borderId="0" xfId="0" applyFont="1" applyAlignment="1"/>
    <xf numFmtId="0" fontId="24" fillId="0" borderId="0" xfId="0" applyFont="1"/>
    <xf numFmtId="0" fontId="25" fillId="0" borderId="0" xfId="0" applyFont="1"/>
    <xf numFmtId="0" fontId="24" fillId="0" borderId="0" xfId="2" applyFont="1" applyFill="1"/>
    <xf numFmtId="0" fontId="26" fillId="0" borderId="0" xfId="0" applyFont="1"/>
    <xf numFmtId="0" fontId="28" fillId="0" borderId="0" xfId="2" applyFont="1" applyFill="1"/>
    <xf numFmtId="0" fontId="1" fillId="0" borderId="0" xfId="52"/>
    <xf numFmtId="3" fontId="1" fillId="0" borderId="0" xfId="52" applyNumberFormat="1"/>
    <xf numFmtId="0" fontId="32" fillId="0" borderId="0" xfId="0" applyFont="1"/>
    <xf numFmtId="0" fontId="28" fillId="0" borderId="0" xfId="0" applyFont="1" applyAlignment="1"/>
    <xf numFmtId="0" fontId="28" fillId="0" borderId="0" xfId="0" applyFont="1"/>
    <xf numFmtId="0" fontId="31" fillId="0" borderId="0" xfId="0" applyFont="1"/>
    <xf numFmtId="0" fontId="34" fillId="0" borderId="0" xfId="52" applyFont="1"/>
    <xf numFmtId="0" fontId="35" fillId="0" borderId="0" xfId="0" applyFont="1"/>
    <xf numFmtId="0" fontId="13" fillId="0" borderId="17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8" fillId="6" borderId="1" xfId="53" applyFont="1" applyFill="1" applyBorder="1" applyAlignment="1">
      <alignment vertical="center"/>
    </xf>
    <xf numFmtId="3" fontId="28" fillId="6" borderId="1" xfId="53" applyNumberFormat="1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left" vertical="center"/>
    </xf>
    <xf numFmtId="3" fontId="30" fillId="3" borderId="1" xfId="0" applyNumberFormat="1" applyFont="1" applyFill="1" applyBorder="1" applyAlignment="1">
      <alignment horizontal="right" vertical="center"/>
    </xf>
    <xf numFmtId="0" fontId="36" fillId="3" borderId="8" xfId="0" applyFont="1" applyFill="1" applyBorder="1" applyAlignment="1">
      <alignment vertical="center" wrapText="1"/>
    </xf>
    <xf numFmtId="3" fontId="36" fillId="3" borderId="4" xfId="0" applyNumberFormat="1" applyFont="1" applyFill="1" applyBorder="1" applyAlignment="1">
      <alignment horizontal="right" vertical="center" wrapText="1"/>
    </xf>
    <xf numFmtId="3" fontId="36" fillId="3" borderId="13" xfId="0" applyNumberFormat="1" applyFont="1" applyFill="1" applyBorder="1" applyAlignment="1">
      <alignment horizontal="right" vertical="center" wrapText="1"/>
    </xf>
    <xf numFmtId="3" fontId="36" fillId="3" borderId="5" xfId="0" applyNumberFormat="1" applyFont="1" applyFill="1" applyBorder="1" applyAlignment="1">
      <alignment horizontal="right" vertical="center" wrapText="1"/>
    </xf>
    <xf numFmtId="3" fontId="36" fillId="3" borderId="1" xfId="0" applyNumberFormat="1" applyFont="1" applyFill="1" applyBorder="1" applyAlignment="1">
      <alignment horizontal="right" vertical="center" wrapText="1"/>
    </xf>
    <xf numFmtId="3" fontId="36" fillId="3" borderId="0" xfId="0" applyNumberFormat="1" applyFont="1" applyFill="1" applyBorder="1" applyAlignment="1">
      <alignment horizontal="right" vertical="center" wrapText="1"/>
    </xf>
    <xf numFmtId="3" fontId="36" fillId="3" borderId="11" xfId="0" applyNumberFormat="1" applyFont="1" applyFill="1" applyBorder="1" applyAlignment="1">
      <alignment horizontal="right" vertical="center" wrapText="1"/>
    </xf>
    <xf numFmtId="3" fontId="36" fillId="3" borderId="7" xfId="0" applyNumberFormat="1" applyFont="1" applyFill="1" applyBorder="1" applyAlignment="1">
      <alignment horizontal="right" vertical="center" wrapText="1"/>
    </xf>
    <xf numFmtId="3" fontId="36" fillId="3" borderId="16" xfId="0" applyNumberFormat="1" applyFont="1" applyFill="1" applyBorder="1" applyAlignment="1">
      <alignment horizontal="right" vertical="center" wrapText="1"/>
    </xf>
    <xf numFmtId="0" fontId="36" fillId="3" borderId="1" xfId="0" applyFont="1" applyFill="1" applyBorder="1" applyAlignment="1">
      <alignment vertical="center" wrapText="1"/>
    </xf>
    <xf numFmtId="3" fontId="36" fillId="3" borderId="12" xfId="0" applyNumberFormat="1" applyFont="1" applyFill="1" applyBorder="1" applyAlignment="1">
      <alignment horizontal="right" vertical="center" wrapText="1"/>
    </xf>
    <xf numFmtId="3" fontId="36" fillId="3" borderId="6" xfId="0" applyNumberFormat="1" applyFont="1" applyFill="1" applyBorder="1" applyAlignment="1">
      <alignment horizontal="right" vertical="center" wrapText="1"/>
    </xf>
    <xf numFmtId="0" fontId="36" fillId="3" borderId="1" xfId="0" applyFont="1" applyFill="1" applyBorder="1" applyAlignment="1">
      <alignment horizontal="right" vertical="center" wrapText="1"/>
    </xf>
    <xf numFmtId="3" fontId="36" fillId="3" borderId="14" xfId="0" applyNumberFormat="1" applyFont="1" applyFill="1" applyBorder="1" applyAlignment="1">
      <alignment horizontal="right" vertical="center" wrapText="1"/>
    </xf>
    <xf numFmtId="3" fontId="36" fillId="3" borderId="3" xfId="0" applyNumberFormat="1" applyFont="1" applyFill="1" applyBorder="1" applyAlignment="1">
      <alignment horizontal="right" vertical="center" wrapText="1"/>
    </xf>
    <xf numFmtId="3" fontId="36" fillId="3" borderId="9" xfId="0" applyNumberFormat="1" applyFont="1" applyFill="1" applyBorder="1" applyAlignment="1">
      <alignment horizontal="right" vertical="center" wrapText="1"/>
    </xf>
    <xf numFmtId="0" fontId="37" fillId="8" borderId="1" xfId="0" applyFont="1" applyFill="1" applyBorder="1" applyAlignment="1">
      <alignment vertical="center" wrapText="1"/>
    </xf>
    <xf numFmtId="3" fontId="37" fillId="8" borderId="1" xfId="0" applyNumberFormat="1" applyFont="1" applyFill="1" applyBorder="1" applyAlignment="1">
      <alignment horizontal="right" vertical="center" wrapText="1"/>
    </xf>
    <xf numFmtId="0" fontId="36" fillId="3" borderId="18" xfId="0" applyFont="1" applyFill="1" applyBorder="1" applyAlignment="1">
      <alignment vertical="center" wrapText="1"/>
    </xf>
    <xf numFmtId="3" fontId="36" fillId="3" borderId="19" xfId="0" applyNumberFormat="1" applyFont="1" applyFill="1" applyBorder="1" applyAlignment="1">
      <alignment horizontal="right" vertical="center" wrapText="1"/>
    </xf>
    <xf numFmtId="3" fontId="36" fillId="3" borderId="18" xfId="0" applyNumberFormat="1" applyFont="1" applyFill="1" applyBorder="1" applyAlignment="1">
      <alignment horizontal="right" vertical="center" wrapText="1"/>
    </xf>
    <xf numFmtId="3" fontId="36" fillId="3" borderId="20" xfId="0" applyNumberFormat="1" applyFont="1" applyFill="1" applyBorder="1" applyAlignment="1">
      <alignment horizontal="right" vertical="center" wrapText="1"/>
    </xf>
    <xf numFmtId="0" fontId="37" fillId="6" borderId="1" xfId="0" applyFont="1" applyFill="1" applyBorder="1" applyAlignment="1">
      <alignment vertical="center" wrapText="1"/>
    </xf>
    <xf numFmtId="164" fontId="37" fillId="6" borderId="1" xfId="0" applyNumberFormat="1" applyFont="1" applyFill="1" applyBorder="1" applyAlignment="1">
      <alignment horizontal="right" vertical="center" wrapText="1"/>
    </xf>
    <xf numFmtId="0" fontId="37" fillId="8" borderId="18" xfId="0" applyFont="1" applyFill="1" applyBorder="1" applyAlignment="1">
      <alignment vertical="center" wrapText="1"/>
    </xf>
    <xf numFmtId="3" fontId="37" fillId="8" borderId="18" xfId="0" applyNumberFormat="1" applyFont="1" applyFill="1" applyBorder="1" applyAlignment="1">
      <alignment horizontal="right" vertical="center" wrapText="1"/>
    </xf>
    <xf numFmtId="0" fontId="37" fillId="7" borderId="1" xfId="0" applyFont="1" applyFill="1" applyBorder="1" applyAlignment="1">
      <alignment vertical="center" wrapText="1"/>
    </xf>
    <xf numFmtId="3" fontId="37" fillId="7" borderId="1" xfId="0" applyNumberFormat="1" applyFont="1" applyFill="1" applyBorder="1" applyAlignment="1">
      <alignment horizontal="right" vertical="center" wrapText="1"/>
    </xf>
    <xf numFmtId="3" fontId="37" fillId="7" borderId="1" xfId="0" applyNumberFormat="1" applyFont="1" applyFill="1" applyBorder="1" applyAlignment="1">
      <alignment vertical="center"/>
    </xf>
    <xf numFmtId="3" fontId="37" fillId="7" borderId="1" xfId="0" applyNumberFormat="1" applyFont="1" applyFill="1" applyBorder="1"/>
    <xf numFmtId="3" fontId="37" fillId="8" borderId="0" xfId="0" applyNumberFormat="1" applyFont="1" applyFill="1"/>
    <xf numFmtId="3" fontId="37" fillId="8" borderId="20" xfId="0" applyNumberFormat="1" applyFont="1" applyFill="1" applyBorder="1" applyAlignment="1">
      <alignment horizontal="right" vertical="center" wrapText="1"/>
    </xf>
    <xf numFmtId="3" fontId="36" fillId="9" borderId="0" xfId="0" applyNumberFormat="1" applyFont="1" applyFill="1" applyAlignment="1">
      <alignment vertical="center"/>
    </xf>
    <xf numFmtId="3" fontId="36" fillId="9" borderId="6" xfId="0" applyNumberFormat="1" applyFont="1" applyFill="1" applyBorder="1" applyAlignment="1">
      <alignment vertical="center"/>
    </xf>
    <xf numFmtId="3" fontId="36" fillId="9" borderId="6" xfId="0" applyNumberFormat="1" applyFont="1" applyFill="1" applyBorder="1"/>
    <xf numFmtId="3" fontId="37" fillId="8" borderId="20" xfId="0" applyNumberFormat="1" applyFont="1" applyFill="1" applyBorder="1" applyAlignment="1">
      <alignment vertical="center"/>
    </xf>
    <xf numFmtId="3" fontId="36" fillId="9" borderId="1" xfId="0" applyNumberFormat="1" applyFont="1" applyFill="1" applyBorder="1" applyAlignment="1">
      <alignment vertical="center"/>
    </xf>
    <xf numFmtId="3" fontId="36" fillId="9" borderId="1" xfId="0" applyNumberFormat="1" applyFont="1" applyFill="1" applyBorder="1"/>
    <xf numFmtId="3" fontId="36" fillId="9" borderId="21" xfId="0" applyNumberFormat="1" applyFont="1" applyFill="1" applyBorder="1"/>
    <xf numFmtId="3" fontId="36" fillId="9" borderId="22" xfId="0" applyNumberFormat="1" applyFont="1" applyFill="1" applyBorder="1" applyAlignment="1">
      <alignment vertical="center"/>
    </xf>
    <xf numFmtId="3" fontId="36" fillId="9" borderId="23" xfId="0" applyNumberFormat="1" applyFont="1" applyFill="1" applyBorder="1"/>
    <xf numFmtId="0" fontId="36" fillId="3" borderId="3" xfId="0" applyFont="1" applyFill="1" applyBorder="1" applyAlignment="1">
      <alignment vertical="center" wrapText="1"/>
    </xf>
    <xf numFmtId="3" fontId="36" fillId="9" borderId="18" xfId="0" applyNumberFormat="1" applyFont="1" applyFill="1" applyBorder="1"/>
    <xf numFmtId="3" fontId="36" fillId="9" borderId="11" xfId="0" applyNumberFormat="1" applyFont="1" applyFill="1" applyBorder="1"/>
    <xf numFmtId="3" fontId="37" fillId="8" borderId="0" xfId="0" applyNumberFormat="1" applyFont="1" applyFill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17" xfId="0" applyFont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 wrapText="1"/>
    </xf>
    <xf numFmtId="0" fontId="21" fillId="0" borderId="0" xfId="2" applyFont="1" applyFill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2" applyFont="1" applyAlignment="1">
      <alignment vertical="center"/>
    </xf>
    <xf numFmtId="0" fontId="28" fillId="0" borderId="0" xfId="2" applyFont="1" applyFill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7" fillId="0" borderId="0" xfId="2" applyFont="1" applyFill="1" applyAlignment="1">
      <alignment vertical="center"/>
    </xf>
    <xf numFmtId="0" fontId="3" fillId="11" borderId="1" xfId="2" applyFont="1" applyFill="1" applyBorder="1" applyAlignment="1">
      <alignment horizontal="center" vertical="center" wrapText="1"/>
    </xf>
    <xf numFmtId="0" fontId="3" fillId="11" borderId="3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54">
    <cellStyle name="Hiperveza 2" xfId="3"/>
    <cellStyle name="Hyperlink 2" xfId="4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8 2" xfId="14"/>
    <cellStyle name="Normal 18 3" xfId="15"/>
    <cellStyle name="Normal 18 4" xfId="16"/>
    <cellStyle name="Normal 19" xfId="17"/>
    <cellStyle name="Normal 19 2" xfId="18"/>
    <cellStyle name="Normal 19 3" xfId="19"/>
    <cellStyle name="Normal 2" xfId="20"/>
    <cellStyle name="Normal 2 2" xfId="21"/>
    <cellStyle name="Normal 2 3" xfId="22"/>
    <cellStyle name="Normal 2 4" xfId="23"/>
    <cellStyle name="Normal 20" xfId="24"/>
    <cellStyle name="Normal 3" xfId="25"/>
    <cellStyle name="Normal 3 2" xfId="26"/>
    <cellStyle name="Normal 4" xfId="27"/>
    <cellStyle name="Normal 4 2" xfId="28"/>
    <cellStyle name="Normal 5" xfId="29"/>
    <cellStyle name="Normal 5 2" xfId="30"/>
    <cellStyle name="Normal 6" xfId="31"/>
    <cellStyle name="Normal 6 2" xfId="32"/>
    <cellStyle name="Normal 7" xfId="33"/>
    <cellStyle name="Normal 8" xfId="34"/>
    <cellStyle name="Normal 9" xfId="35"/>
    <cellStyle name="Normal 9 2" xfId="36"/>
    <cellStyle name="Normalno" xfId="0" builtinId="0"/>
    <cellStyle name="Normalno 2" xfId="1"/>
    <cellStyle name="Normalno 2 2" xfId="37"/>
    <cellStyle name="Normalno 2 3" xfId="38"/>
    <cellStyle name="Normalno 2 3 2" xfId="39"/>
    <cellStyle name="Normalno 2 4" xfId="40"/>
    <cellStyle name="Normalno 2 4 2" xfId="41"/>
    <cellStyle name="Normalno 2 5" xfId="2"/>
    <cellStyle name="Normalno 2 6" xfId="52"/>
    <cellStyle name="Normalno 3" xfId="42"/>
    <cellStyle name="Normalno 3 2" xfId="43"/>
    <cellStyle name="Normalno 4" xfId="44"/>
    <cellStyle name="Normalno 4 2" xfId="45"/>
    <cellStyle name="Normalno 5" xfId="46"/>
    <cellStyle name="Normalno 6" xfId="51"/>
    <cellStyle name="Normalno_2018" xfId="53"/>
    <cellStyle name="Normalno_Tablica 1" xfId="50"/>
    <cellStyle name="Obično_List1" xfId="47"/>
    <cellStyle name="Percent 2" xfId="48"/>
    <cellStyle name="Postotak 2" xfId="49"/>
  </cellStyles>
  <dxfs count="0"/>
  <tableStyles count="0" defaultTableStyle="TableStyleMedium2" defaultPivotStyle="PivotStyleLight16"/>
  <colors>
    <mruColors>
      <color rgb="FF0000CC"/>
      <color rgb="FF336699"/>
      <color rgb="FF3399FF"/>
      <color rgb="FF66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1'!$B$5</c:f>
              <c:strCache>
                <c:ptCount val="1"/>
                <c:pt idx="0">
                  <c:v>Ukupni prihodi po zaposlenom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1'!$A$6:$A$11</c:f>
              <c:strCache>
                <c:ptCount val="6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vlasništvo</c:v>
                </c:pt>
                <c:pt idx="3">
                  <c:v>Mješovito vlasništvo</c:v>
                </c:pt>
                <c:pt idx="4">
                  <c:v>Prosjek na razini 200 poduzetnika</c:v>
                </c:pt>
                <c:pt idx="5">
                  <c:v>Prosjek na razini poduzetnika RH</c:v>
                </c:pt>
              </c:strCache>
            </c:strRef>
          </c:cat>
          <c:val>
            <c:numRef>
              <c:f>'Grafikon 1'!$B$6:$B$11</c:f>
              <c:numCache>
                <c:formatCode>#,##0</c:formatCode>
                <c:ptCount val="6"/>
                <c:pt idx="0">
                  <c:v>713.07051750558082</c:v>
                </c:pt>
                <c:pt idx="1">
                  <c:v>1866.1735761586406</c:v>
                </c:pt>
                <c:pt idx="2">
                  <c:v>1307.224705882353</c:v>
                </c:pt>
                <c:pt idx="3">
                  <c:v>1272.246499797315</c:v>
                </c:pt>
                <c:pt idx="4">
                  <c:v>1275.3769421632071</c:v>
                </c:pt>
                <c:pt idx="5">
                  <c:v>820.93837653540606</c:v>
                </c:pt>
              </c:numCache>
            </c:numRef>
          </c:val>
        </c:ser>
        <c:ser>
          <c:idx val="1"/>
          <c:order val="1"/>
          <c:tx>
            <c:strRef>
              <c:f>'Grafikon 1'!$C$5</c:f>
              <c:strCache>
                <c:ptCount val="1"/>
                <c:pt idx="0">
                  <c:v>Neto dobit/gubitak po zaposlenom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1'!$A$6:$A$11</c:f>
              <c:strCache>
                <c:ptCount val="6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vlasništvo</c:v>
                </c:pt>
                <c:pt idx="3">
                  <c:v>Mješovito vlasništvo</c:v>
                </c:pt>
                <c:pt idx="4">
                  <c:v>Prosjek na razini 200 poduzetnika</c:v>
                </c:pt>
                <c:pt idx="5">
                  <c:v>Prosjek na razini poduzetnika RH</c:v>
                </c:pt>
              </c:strCache>
            </c:strRef>
          </c:cat>
          <c:val>
            <c:numRef>
              <c:f>'Grafikon 1'!$C$6:$C$11</c:f>
              <c:numCache>
                <c:formatCode>#,##0</c:formatCode>
                <c:ptCount val="6"/>
                <c:pt idx="0">
                  <c:v>41.753710535032759</c:v>
                </c:pt>
                <c:pt idx="1">
                  <c:v>72.637747626880767</c:v>
                </c:pt>
                <c:pt idx="2">
                  <c:v>26.251442352941176</c:v>
                </c:pt>
                <c:pt idx="3">
                  <c:v>69.829748885232604</c:v>
                </c:pt>
                <c:pt idx="4">
                  <c:v>59.742431391993726</c:v>
                </c:pt>
                <c:pt idx="5">
                  <c:v>32.25624535975318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8281216"/>
        <c:axId val="162302784"/>
      </c:barChart>
      <c:catAx>
        <c:axId val="1182812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62302784"/>
        <c:crosses val="autoZero"/>
        <c:auto val="1"/>
        <c:lblAlgn val="ctr"/>
        <c:lblOffset val="100"/>
        <c:noMultiLvlLbl val="0"/>
      </c:catAx>
      <c:valAx>
        <c:axId val="1623027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18281216"/>
        <c:crosses val="autoZero"/>
        <c:crossBetween val="between"/>
      </c:valAx>
    </c:plotArea>
    <c:legend>
      <c:legendPos val="b"/>
      <c:layout/>
      <c:overlay val="0"/>
      <c:spPr>
        <a:solidFill>
          <a:schemeClr val="accent1">
            <a:lumMod val="20000"/>
            <a:lumOff val="80000"/>
          </a:schemeClr>
        </a:solidFill>
      </c:spPr>
      <c:txPr>
        <a:bodyPr/>
        <a:lstStyle/>
        <a:p>
          <a:pPr>
            <a:defRPr b="1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47336526246874"/>
          <c:y val="5.3625827611197781E-2"/>
          <c:w val="0.78660173893818097"/>
          <c:h val="0.833280871893770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2'!$A$7:$A$10</c:f>
              <c:strCache>
                <c:ptCount val="4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vlasništvo</c:v>
                </c:pt>
                <c:pt idx="3">
                  <c:v>Mješovito vlasništvo</c:v>
                </c:pt>
              </c:strCache>
            </c:strRef>
          </c:cat>
          <c:val>
            <c:numRef>
              <c:f>'Grafikon 2'!$B$7:$B$10</c:f>
              <c:numCache>
                <c:formatCode>#,##0</c:formatCode>
                <c:ptCount val="4"/>
                <c:pt idx="0">
                  <c:v>1388.7</c:v>
                </c:pt>
                <c:pt idx="1">
                  <c:v>1325.26</c:v>
                </c:pt>
                <c:pt idx="2">
                  <c:v>17</c:v>
                </c:pt>
                <c:pt idx="3">
                  <c:v>838.74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2'!$A$7:$A$10</c:f>
              <c:strCache>
                <c:ptCount val="4"/>
                <c:pt idx="0">
                  <c:v>Državno vlasništvo</c:v>
                </c:pt>
                <c:pt idx="1">
                  <c:v>Privatno vlasništvo</c:v>
                </c:pt>
                <c:pt idx="2">
                  <c:v>Zadružno vlasništvo</c:v>
                </c:pt>
                <c:pt idx="3">
                  <c:v>Mješovito vlasništvo</c:v>
                </c:pt>
              </c:strCache>
            </c: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2518016"/>
        <c:axId val="125717312"/>
      </c:barChart>
      <c:catAx>
        <c:axId val="1625180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002060"/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125717312"/>
        <c:crosses val="autoZero"/>
        <c:auto val="1"/>
        <c:lblAlgn val="ctr"/>
        <c:lblOffset val="100"/>
        <c:noMultiLvlLbl val="0"/>
      </c:catAx>
      <c:valAx>
        <c:axId val="12571731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002060"/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162518016"/>
        <c:crosses val="autoZero"/>
        <c:crossBetween val="between"/>
      </c:valAx>
    </c:plotArea>
    <c:plotVisOnly val="1"/>
    <c:dispBlanksAs val="gap"/>
    <c:showDLblsOverMax val="0"/>
  </c:chart>
  <c:spPr>
    <a:pattFill prst="pct5">
      <a:fgClr>
        <a:schemeClr val="accent1">
          <a:lumMod val="20000"/>
          <a:lumOff val="80000"/>
        </a:schemeClr>
      </a:fgClr>
      <a:bgClr>
        <a:schemeClr val="bg1"/>
      </a:bgClr>
    </a:pattFill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4726532829209316E-2"/>
          <c:y val="7.1028416678796009E-3"/>
          <c:w val="0.92263833191854727"/>
          <c:h val="0.8705030067444101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+mn-lt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3'!$A$7:$A$11</c:f>
              <c:strCache>
                <c:ptCount val="5"/>
                <c:pt idx="0">
                  <c:v>RH svi poduzetnici</c:v>
                </c:pt>
                <c:pt idx="1">
                  <c:v>TOP 50 zadružno</c:v>
                </c:pt>
                <c:pt idx="2">
                  <c:v>TOP 50 privatno</c:v>
                </c:pt>
                <c:pt idx="3">
                  <c:v>TOP 50 državno</c:v>
                </c:pt>
                <c:pt idx="4">
                  <c:v>TOP 50 mješovito</c:v>
                </c:pt>
              </c:strCache>
            </c:strRef>
          </c:cat>
          <c:val>
            <c:numRef>
              <c:f>'Grafikon 3'!$B$7:$B$11</c:f>
              <c:numCache>
                <c:formatCode>#,##0</c:formatCode>
                <c:ptCount val="5"/>
                <c:pt idx="0">
                  <c:v>5814.7630443353237</c:v>
                </c:pt>
                <c:pt idx="1">
                  <c:v>4998</c:v>
                </c:pt>
                <c:pt idx="2">
                  <c:v>6715</c:v>
                </c:pt>
                <c:pt idx="3">
                  <c:v>7382</c:v>
                </c:pt>
                <c:pt idx="4">
                  <c:v>7729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62520576"/>
        <c:axId val="125719616"/>
        <c:axId val="0"/>
      </c:bar3DChart>
      <c:catAx>
        <c:axId val="1625205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solidFill>
                  <a:srgbClr val="17375E"/>
                </a:solidFill>
                <a:latin typeface="+mn-lt"/>
                <a:cs typeface="Arial" pitchFamily="34" charset="0"/>
              </a:defRPr>
            </a:pPr>
            <a:endParaRPr lang="sr-Latn-RS"/>
          </a:p>
        </c:txPr>
        <c:crossAx val="125719616"/>
        <c:crosses val="autoZero"/>
        <c:auto val="0"/>
        <c:lblAlgn val="ctr"/>
        <c:lblOffset val="100"/>
        <c:noMultiLvlLbl val="0"/>
      </c:catAx>
      <c:valAx>
        <c:axId val="125719616"/>
        <c:scaling>
          <c:orientation val="minMax"/>
          <c:max val="8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17375E"/>
                </a:solidFill>
                <a:latin typeface="+mn-lt"/>
                <a:cs typeface="Arial" pitchFamily="34" charset="0"/>
              </a:defRPr>
            </a:pPr>
            <a:endParaRPr lang="sr-Latn-RS"/>
          </a:p>
        </c:txPr>
        <c:crossAx val="162520576"/>
        <c:crosses val="autoZero"/>
        <c:crossBetween val="between"/>
        <c:majorUnit val="1000"/>
      </c:valAx>
    </c:plotArea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161925</xdr:colOff>
      <xdr:row>1</xdr:row>
      <xdr:rowOff>142876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3144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66675</xdr:colOff>
      <xdr:row>1</xdr:row>
      <xdr:rowOff>161926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3335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57151</xdr:rowOff>
    </xdr:from>
    <xdr:to>
      <xdr:col>1</xdr:col>
      <xdr:colOff>131849</xdr:colOff>
      <xdr:row>1</xdr:row>
      <xdr:rowOff>138680</xdr:rowOff>
    </xdr:to>
    <xdr:pic>
      <xdr:nvPicPr>
        <xdr:cNvPr id="2" name="Slika 1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57151"/>
          <a:ext cx="1332000" cy="2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123825</xdr:rowOff>
    </xdr:from>
    <xdr:to>
      <xdr:col>1</xdr:col>
      <xdr:colOff>255674</xdr:colOff>
      <xdr:row>2</xdr:row>
      <xdr:rowOff>19051</xdr:rowOff>
    </xdr:to>
    <xdr:pic>
      <xdr:nvPicPr>
        <xdr:cNvPr id="2" name="Slika 1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23825"/>
          <a:ext cx="13320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33337</xdr:rowOff>
    </xdr:from>
    <xdr:to>
      <xdr:col>8</xdr:col>
      <xdr:colOff>533400</xdr:colOff>
      <xdr:row>27</xdr:row>
      <xdr:rowOff>33337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0</xdr:row>
      <xdr:rowOff>57150</xdr:rowOff>
    </xdr:from>
    <xdr:to>
      <xdr:col>1</xdr:col>
      <xdr:colOff>112800</xdr:colOff>
      <xdr:row>1</xdr:row>
      <xdr:rowOff>142876</xdr:rowOff>
    </xdr:to>
    <xdr:pic>
      <xdr:nvPicPr>
        <xdr:cNvPr id="4" name="Slika 3" descr="Opis: Fina - novi znak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320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12</xdr:row>
      <xdr:rowOff>14287</xdr:rowOff>
    </xdr:from>
    <xdr:to>
      <xdr:col>7</xdr:col>
      <xdr:colOff>457200</xdr:colOff>
      <xdr:row>25</xdr:row>
      <xdr:rowOff>142875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0</xdr:row>
      <xdr:rowOff>133350</xdr:rowOff>
    </xdr:from>
    <xdr:to>
      <xdr:col>1</xdr:col>
      <xdr:colOff>295275</xdr:colOff>
      <xdr:row>2</xdr:row>
      <xdr:rowOff>28576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133350"/>
          <a:ext cx="1352551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11</xdr:row>
      <xdr:rowOff>180975</xdr:rowOff>
    </xdr:from>
    <xdr:to>
      <xdr:col>9</xdr:col>
      <xdr:colOff>38099</xdr:colOff>
      <xdr:row>27</xdr:row>
      <xdr:rowOff>66675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66675</xdr:rowOff>
    </xdr:from>
    <xdr:to>
      <xdr:col>0</xdr:col>
      <xdr:colOff>1413536</xdr:colOff>
      <xdr:row>1</xdr:row>
      <xdr:rowOff>153375</xdr:rowOff>
    </xdr:to>
    <xdr:pic>
      <xdr:nvPicPr>
        <xdr:cNvPr id="3" name="Slika 2" descr="Opis: Fina - novi znak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356386" cy="27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7"/>
  <sheetViews>
    <sheetView workbookViewId="0">
      <selection activeCell="E8" sqref="E8"/>
    </sheetView>
  </sheetViews>
  <sheetFormatPr defaultRowHeight="15" x14ac:dyDescent="0.25"/>
  <cols>
    <col min="1" max="1" width="18.140625" customWidth="1"/>
    <col min="2" max="2" width="10.7109375" customWidth="1"/>
    <col min="3" max="6" width="12.7109375" customWidth="1"/>
    <col min="7" max="9" width="10.7109375" customWidth="1"/>
    <col min="10" max="10" width="11.42578125" customWidth="1"/>
    <col min="11" max="11" width="13.85546875" customWidth="1"/>
    <col min="12" max="12" width="14.28515625" customWidth="1"/>
    <col min="13" max="13" width="9.7109375" bestFit="1" customWidth="1"/>
    <col min="14" max="20" width="9.28515625" bestFit="1" customWidth="1"/>
    <col min="21" max="22" width="9.7109375" bestFit="1" customWidth="1"/>
    <col min="23" max="26" width="9.28515625" bestFit="1" customWidth="1"/>
    <col min="27" max="28" width="9.7109375" bestFit="1" customWidth="1"/>
    <col min="29" max="29" width="9.28515625" bestFit="1" customWidth="1"/>
    <col min="30" max="31" width="9.7109375" bestFit="1" customWidth="1"/>
    <col min="32" max="32" width="9.28515625" bestFit="1" customWidth="1"/>
    <col min="33" max="34" width="9.7109375" bestFit="1" customWidth="1"/>
    <col min="35" max="42" width="9.28515625" bestFit="1" customWidth="1"/>
    <col min="43" max="44" width="9.7109375" bestFit="1" customWidth="1"/>
    <col min="45" max="45" width="9.28515625" bestFit="1" customWidth="1"/>
    <col min="46" max="47" width="9.7109375" bestFit="1" customWidth="1"/>
    <col min="48" max="50" width="9.28515625" bestFit="1" customWidth="1"/>
    <col min="51" max="52" width="9.7109375" bestFit="1" customWidth="1"/>
    <col min="53" max="53" width="9.28515625" bestFit="1" customWidth="1"/>
  </cols>
  <sheetData>
    <row r="4" spans="1:12" s="31" customFormat="1" ht="12.75" x14ac:dyDescent="0.2">
      <c r="A4" s="100" t="s">
        <v>41</v>
      </c>
    </row>
    <row r="5" spans="1:12" s="27" customFormat="1" ht="12.75" customHeight="1" thickBot="1" x14ac:dyDescent="0.25">
      <c r="A5" s="26"/>
      <c r="H5" s="89"/>
      <c r="I5" s="90"/>
      <c r="J5" s="91" t="s">
        <v>33</v>
      </c>
    </row>
    <row r="6" spans="1:12" ht="34.5" thickBot="1" x14ac:dyDescent="0.3">
      <c r="A6" s="9" t="s">
        <v>13</v>
      </c>
      <c r="B6" s="10" t="s">
        <v>1</v>
      </c>
      <c r="C6" s="9" t="s">
        <v>21</v>
      </c>
      <c r="D6" s="9" t="s">
        <v>30</v>
      </c>
      <c r="E6" s="88" t="s">
        <v>34</v>
      </c>
      <c r="F6" s="88" t="s">
        <v>35</v>
      </c>
      <c r="G6" s="9" t="s">
        <v>14</v>
      </c>
      <c r="H6" s="9" t="s">
        <v>15</v>
      </c>
      <c r="I6" s="9" t="s">
        <v>16</v>
      </c>
      <c r="J6" s="9" t="s">
        <v>4</v>
      </c>
      <c r="K6" s="88" t="s">
        <v>36</v>
      </c>
      <c r="L6" s="88" t="s">
        <v>37</v>
      </c>
    </row>
    <row r="7" spans="1:12" ht="15.75" thickBot="1" x14ac:dyDescent="0.3">
      <c r="A7" s="43" t="s">
        <v>10</v>
      </c>
      <c r="B7" s="44">
        <v>69435</v>
      </c>
      <c r="C7" s="45">
        <v>7381.5550790907555</v>
      </c>
      <c r="D7" s="46">
        <v>49512051.383000001</v>
      </c>
      <c r="E7" s="63">
        <f>D7/50</f>
        <v>990241.02766000002</v>
      </c>
      <c r="F7" s="63">
        <f>D7/B7</f>
        <v>713.07051750558082</v>
      </c>
      <c r="G7" s="48">
        <v>615991.80500000005</v>
      </c>
      <c r="H7" s="49">
        <v>3401475.96</v>
      </c>
      <c r="I7" s="50">
        <v>502307.06900000002</v>
      </c>
      <c r="J7" s="51">
        <v>2899168.8909999998</v>
      </c>
      <c r="K7" s="75">
        <f>J7/50</f>
        <v>57983.377819999994</v>
      </c>
      <c r="L7" s="83">
        <f>J7/B7</f>
        <v>41.753710535032759</v>
      </c>
    </row>
    <row r="8" spans="1:12" ht="15.75" thickBot="1" x14ac:dyDescent="0.3">
      <c r="A8" s="52" t="s">
        <v>11</v>
      </c>
      <c r="B8" s="48">
        <v>66263</v>
      </c>
      <c r="C8" s="53">
        <v>6714.7148219971932</v>
      </c>
      <c r="D8" s="46">
        <v>123658259.677</v>
      </c>
      <c r="E8" s="54">
        <f t="shared" ref="E8:E10" si="0">D8/50</f>
        <v>2473165.1935399999</v>
      </c>
      <c r="F8" s="54">
        <f t="shared" ref="F8:F11" si="1">D8/B8</f>
        <v>1866.1735761586406</v>
      </c>
      <c r="G8" s="54">
        <v>943119.03200000001</v>
      </c>
      <c r="H8" s="54">
        <v>5122860.6560000004</v>
      </c>
      <c r="I8" s="51">
        <v>264669.57400000002</v>
      </c>
      <c r="J8" s="54">
        <v>4813195.0710000005</v>
      </c>
      <c r="K8" s="76">
        <f t="shared" ref="K8:K10" si="2">J8/50</f>
        <v>96263.901420000009</v>
      </c>
      <c r="L8" s="77">
        <f t="shared" ref="L8:L11" si="3">J8/B8</f>
        <v>72.637747626880767</v>
      </c>
    </row>
    <row r="9" spans="1:12" ht="15.75" thickBot="1" x14ac:dyDescent="0.3">
      <c r="A9" s="52" t="s">
        <v>17</v>
      </c>
      <c r="B9" s="55">
        <v>850</v>
      </c>
      <c r="C9" s="56">
        <v>4998.3766666666661</v>
      </c>
      <c r="D9" s="48">
        <v>1111141</v>
      </c>
      <c r="E9" s="49">
        <f t="shared" si="0"/>
        <v>22222.82</v>
      </c>
      <c r="F9" s="49">
        <f t="shared" si="1"/>
        <v>1307.224705882353</v>
      </c>
      <c r="G9" s="48">
        <v>5867.866</v>
      </c>
      <c r="H9" s="47">
        <v>25142.032999999989</v>
      </c>
      <c r="I9" s="47">
        <v>2828.3069999999998</v>
      </c>
      <c r="J9" s="57">
        <v>22313.725999999999</v>
      </c>
      <c r="K9" s="82">
        <f t="shared" si="2"/>
        <v>446.27452</v>
      </c>
      <c r="L9" s="81">
        <f t="shared" si="3"/>
        <v>26.251442352941176</v>
      </c>
    </row>
    <row r="10" spans="1:12" ht="15.75" customHeight="1" thickBot="1" x14ac:dyDescent="0.3">
      <c r="A10" s="61" t="s">
        <v>12</v>
      </c>
      <c r="B10" s="58">
        <v>41937</v>
      </c>
      <c r="C10" s="54">
        <v>7728.650650579043</v>
      </c>
      <c r="D10" s="62">
        <v>53354201.461999997</v>
      </c>
      <c r="E10" s="63">
        <f t="shared" si="0"/>
        <v>1067084.0292400001</v>
      </c>
      <c r="F10" s="63">
        <f t="shared" si="1"/>
        <v>1272.246499797315</v>
      </c>
      <c r="G10" s="48">
        <v>587806.11800000002</v>
      </c>
      <c r="H10" s="64">
        <v>3306438.08</v>
      </c>
      <c r="I10" s="63">
        <v>377987.90100000001</v>
      </c>
      <c r="J10" s="48">
        <v>2928450.179</v>
      </c>
      <c r="K10" s="79">
        <f t="shared" si="2"/>
        <v>58569.003579999997</v>
      </c>
      <c r="L10" s="80">
        <f t="shared" si="3"/>
        <v>69.829748885232604</v>
      </c>
    </row>
    <row r="11" spans="1:12" x14ac:dyDescent="0.25">
      <c r="A11" s="67" t="s">
        <v>46</v>
      </c>
      <c r="B11" s="68">
        <f>SUM(B7:B10)</f>
        <v>178485</v>
      </c>
      <c r="C11" s="74">
        <v>7204.1934485624379</v>
      </c>
      <c r="D11" s="68">
        <f>SUM(D7:D10)</f>
        <v>227635653.52200001</v>
      </c>
      <c r="E11" s="68">
        <f>D11/200</f>
        <v>1138178.26761</v>
      </c>
      <c r="F11" s="68">
        <f t="shared" si="1"/>
        <v>1275.3769421632071</v>
      </c>
      <c r="G11" s="68">
        <f>SUM(G7:G10)</f>
        <v>2152784.821</v>
      </c>
      <c r="H11" s="68">
        <f>SUM(H7:H10)</f>
        <v>11855916.729</v>
      </c>
      <c r="I11" s="68">
        <f>SUM(I7:I10)</f>
        <v>1147792.851</v>
      </c>
      <c r="J11" s="68">
        <f>SUM(J7:J10)</f>
        <v>10663127.867000001</v>
      </c>
      <c r="K11" s="78">
        <f>J11/200</f>
        <v>53315.639335</v>
      </c>
      <c r="L11" s="73">
        <f t="shared" si="3"/>
        <v>59.742431391993726</v>
      </c>
    </row>
    <row r="12" spans="1:12" ht="15.75" customHeight="1" x14ac:dyDescent="0.25">
      <c r="A12" s="69" t="s">
        <v>8</v>
      </c>
      <c r="B12" s="70">
        <v>969776</v>
      </c>
      <c r="C12" s="70">
        <v>5814.7630443353237</v>
      </c>
      <c r="D12" s="70">
        <v>796126335.04299998</v>
      </c>
      <c r="E12" s="70">
        <f>D12/136210</f>
        <v>5844.8449823287565</v>
      </c>
      <c r="F12" s="70">
        <f>D12/B12</f>
        <v>820.93837653540606</v>
      </c>
      <c r="G12" s="70">
        <v>8349048.648</v>
      </c>
      <c r="H12" s="70">
        <v>48872344.269000001</v>
      </c>
      <c r="I12" s="70">
        <v>17591011.668000001</v>
      </c>
      <c r="J12" s="70">
        <v>31281332.600000001</v>
      </c>
      <c r="K12" s="71">
        <f>J12/136210</f>
        <v>229.65518390720212</v>
      </c>
      <c r="L12" s="72">
        <f>J12/B12</f>
        <v>32.25624535975318</v>
      </c>
    </row>
    <row r="13" spans="1:12" x14ac:dyDescent="0.25">
      <c r="A13" s="65" t="s">
        <v>18</v>
      </c>
      <c r="B13" s="66">
        <f t="shared" ref="B13:J13" si="4">B11/B12</f>
        <v>0.18404765636600617</v>
      </c>
      <c r="C13" s="66">
        <f t="shared" si="4"/>
        <v>1.2389487574357276</v>
      </c>
      <c r="D13" s="66">
        <f t="shared" si="4"/>
        <v>0.28592905862070883</v>
      </c>
      <c r="E13" s="66" t="s">
        <v>43</v>
      </c>
      <c r="F13" s="66" t="s">
        <v>43</v>
      </c>
      <c r="G13" s="66">
        <f t="shared" si="4"/>
        <v>0.2578479191776773</v>
      </c>
      <c r="H13" s="66">
        <f t="shared" si="4"/>
        <v>0.24258948299560645</v>
      </c>
      <c r="I13" s="66">
        <f t="shared" si="4"/>
        <v>6.524882551740685E-2</v>
      </c>
      <c r="J13" s="66">
        <f t="shared" si="4"/>
        <v>0.3408783124220226</v>
      </c>
      <c r="K13" s="97" t="s">
        <v>43</v>
      </c>
      <c r="L13" s="97" t="s">
        <v>43</v>
      </c>
    </row>
    <row r="14" spans="1:12" x14ac:dyDescent="0.25">
      <c r="A14" s="5" t="s">
        <v>19</v>
      </c>
    </row>
    <row r="15" spans="1:12" ht="8.25" customHeight="1" x14ac:dyDescent="0.25"/>
    <row r="16" spans="1:12" x14ac:dyDescent="0.25">
      <c r="A16" s="5" t="s">
        <v>22</v>
      </c>
    </row>
    <row r="17" ht="15" customHeight="1" x14ac:dyDescent="0.25"/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F13"/>
  <sheetViews>
    <sheetView workbookViewId="0">
      <selection activeCell="A6" sqref="A6"/>
    </sheetView>
  </sheetViews>
  <sheetFormatPr defaultRowHeight="15" x14ac:dyDescent="0.25"/>
  <cols>
    <col min="1" max="1" width="20.7109375" customWidth="1"/>
    <col min="2" max="3" width="12.7109375" customWidth="1"/>
    <col min="4" max="4" width="15.85546875" customWidth="1"/>
    <col min="5" max="6" width="12.7109375" customWidth="1"/>
    <col min="7" max="7" width="9.7109375" bestFit="1" customWidth="1"/>
  </cols>
  <sheetData>
    <row r="3" spans="1:6" x14ac:dyDescent="0.25">
      <c r="B3" s="1"/>
    </row>
    <row r="4" spans="1:6" s="102" customFormat="1" ht="12.75" x14ac:dyDescent="0.25">
      <c r="A4" s="101" t="s">
        <v>44</v>
      </c>
      <c r="B4" s="101"/>
      <c r="C4" s="101"/>
    </row>
    <row r="5" spans="1:6" s="25" customFormat="1" x14ac:dyDescent="0.25">
      <c r="A5" s="23"/>
      <c r="B5" s="24"/>
      <c r="C5" s="23"/>
      <c r="D5" s="91" t="s">
        <v>33</v>
      </c>
      <c r="E5" s="37"/>
      <c r="F5" s="38"/>
    </row>
    <row r="6" spans="1:6" ht="33.75" x14ac:dyDescent="0.25">
      <c r="A6" s="9" t="s">
        <v>3</v>
      </c>
      <c r="B6" s="9" t="s">
        <v>0</v>
      </c>
      <c r="C6" s="9" t="s">
        <v>1</v>
      </c>
      <c r="D6" s="9" t="s">
        <v>21</v>
      </c>
      <c r="E6" s="9" t="s">
        <v>30</v>
      </c>
      <c r="F6" s="9" t="s">
        <v>4</v>
      </c>
    </row>
    <row r="7" spans="1:6" x14ac:dyDescent="0.25">
      <c r="A7" s="12" t="s">
        <v>31</v>
      </c>
      <c r="B7" s="13">
        <v>23</v>
      </c>
      <c r="C7" s="14">
        <v>35109</v>
      </c>
      <c r="D7" s="14">
        <v>5230.4319761314764</v>
      </c>
      <c r="E7" s="14">
        <v>58208498.688000001</v>
      </c>
      <c r="F7" s="14">
        <v>1577891.65</v>
      </c>
    </row>
    <row r="8" spans="1:6" x14ac:dyDescent="0.25">
      <c r="A8" s="12" t="s">
        <v>32</v>
      </c>
      <c r="B8" s="13">
        <v>21</v>
      </c>
      <c r="C8" s="14">
        <v>24730</v>
      </c>
      <c r="D8" s="14">
        <v>7839.9618243698615</v>
      </c>
      <c r="E8" s="14">
        <v>52340897.564000003</v>
      </c>
      <c r="F8" s="14">
        <v>2660820.7889999999</v>
      </c>
    </row>
    <row r="9" spans="1:6" x14ac:dyDescent="0.25">
      <c r="A9" s="12" t="s">
        <v>5</v>
      </c>
      <c r="B9" s="13">
        <v>6</v>
      </c>
      <c r="C9" s="14">
        <v>6424</v>
      </c>
      <c r="D9" s="14">
        <v>10494.965143731839</v>
      </c>
      <c r="E9" s="14">
        <v>13108863.425000001</v>
      </c>
      <c r="F9" s="14">
        <v>574482.63199999998</v>
      </c>
    </row>
    <row r="10" spans="1:6" x14ac:dyDescent="0.25">
      <c r="A10" s="15" t="s">
        <v>2</v>
      </c>
      <c r="B10" s="16">
        <f>SUM(B7:B9)</f>
        <v>50</v>
      </c>
      <c r="C10" s="17">
        <f>SUM(C7:C9)</f>
        <v>66263</v>
      </c>
      <c r="D10" s="17">
        <v>6714.7148219971932</v>
      </c>
      <c r="E10" s="11">
        <f>SUM(E7:E9)</f>
        <v>123658259.677</v>
      </c>
      <c r="F10" s="11">
        <f>SUM(F7:F9)</f>
        <v>4813195.0709999995</v>
      </c>
    </row>
    <row r="11" spans="1:6" x14ac:dyDescent="0.25">
      <c r="A11" s="5" t="s">
        <v>19</v>
      </c>
    </row>
    <row r="12" spans="1:6" ht="6" customHeight="1" x14ac:dyDescent="0.25"/>
    <row r="13" spans="1:6" x14ac:dyDescent="0.25">
      <c r="A13" s="5" t="s">
        <v>22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F13"/>
  <sheetViews>
    <sheetView workbookViewId="0">
      <selection activeCell="A6" sqref="A6"/>
    </sheetView>
  </sheetViews>
  <sheetFormatPr defaultRowHeight="15" x14ac:dyDescent="0.25"/>
  <cols>
    <col min="1" max="1" width="18.85546875" customWidth="1"/>
    <col min="2" max="3" width="12.7109375" customWidth="1"/>
    <col min="4" max="4" width="14.7109375" style="98" customWidth="1"/>
    <col min="5" max="5" width="14.7109375" customWidth="1"/>
    <col min="6" max="6" width="12.7109375" customWidth="1"/>
    <col min="7" max="7" width="9.7109375" bestFit="1" customWidth="1"/>
  </cols>
  <sheetData>
    <row r="3" spans="1:6" x14ac:dyDescent="0.25">
      <c r="B3" s="1"/>
    </row>
    <row r="4" spans="1:6" s="31" customFormat="1" ht="12.75" x14ac:dyDescent="0.2">
      <c r="A4" s="32" t="s">
        <v>45</v>
      </c>
      <c r="B4" s="33"/>
      <c r="C4" s="32"/>
      <c r="D4" s="102"/>
    </row>
    <row r="5" spans="1:6" s="25" customFormat="1" x14ac:dyDescent="0.25">
      <c r="A5" s="23"/>
      <c r="B5" s="24"/>
      <c r="C5" s="23"/>
      <c r="D5" s="92" t="s">
        <v>33</v>
      </c>
      <c r="E5" s="37"/>
      <c r="F5" s="38"/>
    </row>
    <row r="6" spans="1:6" ht="33.75" x14ac:dyDescent="0.25">
      <c r="A6" s="9" t="s">
        <v>6</v>
      </c>
      <c r="B6" s="9" t="s">
        <v>0</v>
      </c>
      <c r="C6" s="9" t="s">
        <v>1</v>
      </c>
      <c r="D6" s="9" t="s">
        <v>21</v>
      </c>
      <c r="E6" s="9" t="s">
        <v>30</v>
      </c>
      <c r="F6" s="9" t="s">
        <v>4</v>
      </c>
    </row>
    <row r="7" spans="1:6" x14ac:dyDescent="0.25">
      <c r="A7" s="12" t="s">
        <v>31</v>
      </c>
      <c r="B7" s="13">
        <v>32</v>
      </c>
      <c r="C7" s="14">
        <v>17220</v>
      </c>
      <c r="D7" s="14">
        <v>7304.2878726287263</v>
      </c>
      <c r="E7" s="14">
        <v>13679890.59</v>
      </c>
      <c r="F7" s="14">
        <v>515850.05300000001</v>
      </c>
    </row>
    <row r="8" spans="1:6" x14ac:dyDescent="0.25">
      <c r="A8" s="12" t="s">
        <v>32</v>
      </c>
      <c r="B8" s="13">
        <v>2</v>
      </c>
      <c r="C8" s="14">
        <v>1043</v>
      </c>
      <c r="D8" s="14">
        <v>9527.9109939277714</v>
      </c>
      <c r="E8" s="14">
        <v>735019.64899999998</v>
      </c>
      <c r="F8" s="14">
        <v>7958.6670000000004</v>
      </c>
    </row>
    <row r="9" spans="1:6" x14ac:dyDescent="0.25">
      <c r="A9" s="12" t="s">
        <v>5</v>
      </c>
      <c r="B9" s="13">
        <v>16</v>
      </c>
      <c r="C9" s="14">
        <v>23674</v>
      </c>
      <c r="D9" s="14">
        <v>7958.0541522345193</v>
      </c>
      <c r="E9" s="14">
        <v>38939291.222999997</v>
      </c>
      <c r="F9" s="14">
        <v>2404641.4589999998</v>
      </c>
    </row>
    <row r="10" spans="1:6" x14ac:dyDescent="0.25">
      <c r="A10" s="15" t="s">
        <v>2</v>
      </c>
      <c r="B10" s="16">
        <f>SUM(B7:B9)</f>
        <v>50</v>
      </c>
      <c r="C10" s="17">
        <f>SUM(C7:C9)</f>
        <v>41937</v>
      </c>
      <c r="D10" s="17">
        <v>7728.650650579043</v>
      </c>
      <c r="E10" s="11">
        <f>SUM(E7:E9)</f>
        <v>53354201.461999997</v>
      </c>
      <c r="F10" s="11">
        <f>SUM(F7:F9)</f>
        <v>2928450.179</v>
      </c>
    </row>
    <row r="11" spans="1:6" x14ac:dyDescent="0.25">
      <c r="A11" s="5" t="s">
        <v>19</v>
      </c>
    </row>
    <row r="12" spans="1:6" ht="8.25" customHeight="1" x14ac:dyDescent="0.25"/>
    <row r="13" spans="1:6" x14ac:dyDescent="0.25">
      <c r="A13" s="5" t="s">
        <v>22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3"/>
  <sheetViews>
    <sheetView workbookViewId="0">
      <selection activeCell="B6" sqref="B6"/>
    </sheetView>
  </sheetViews>
  <sheetFormatPr defaultRowHeight="15" x14ac:dyDescent="0.25"/>
  <cols>
    <col min="1" max="1" width="18.140625" customWidth="1"/>
    <col min="2" max="2" width="15.5703125" customWidth="1"/>
    <col min="3" max="3" width="18" customWidth="1"/>
    <col min="4" max="4" width="14.5703125" customWidth="1"/>
    <col min="5" max="5" width="15.28515625" customWidth="1"/>
    <col min="6" max="7" width="10.85546875" customWidth="1"/>
    <col min="8" max="8" width="12.5703125" customWidth="1"/>
    <col min="11" max="11" width="10.5703125" customWidth="1"/>
  </cols>
  <sheetData>
    <row r="4" spans="1:11" s="25" customFormat="1" x14ac:dyDescent="0.25">
      <c r="A4" s="28" t="s">
        <v>20</v>
      </c>
    </row>
    <row r="5" spans="1:11" x14ac:dyDescent="0.25">
      <c r="A5" s="2"/>
      <c r="D5" s="92" t="s">
        <v>33</v>
      </c>
    </row>
    <row r="6" spans="1:11" ht="33.75" x14ac:dyDescent="0.25">
      <c r="A6" s="93" t="s">
        <v>13</v>
      </c>
      <c r="B6" s="93" t="s">
        <v>40</v>
      </c>
      <c r="C6" s="93" t="s">
        <v>21</v>
      </c>
      <c r="D6" s="93" t="s">
        <v>34</v>
      </c>
      <c r="E6" s="93" t="s">
        <v>36</v>
      </c>
    </row>
    <row r="7" spans="1:11" x14ac:dyDescent="0.25">
      <c r="A7" s="8" t="s">
        <v>10</v>
      </c>
      <c r="B7" s="18">
        <v>1388.7</v>
      </c>
      <c r="C7" s="18">
        <v>7381.5550790907555</v>
      </c>
      <c r="D7" s="7">
        <v>990241.02766000002</v>
      </c>
      <c r="E7" s="7">
        <v>57983.377819999994</v>
      </c>
      <c r="K7" s="22"/>
    </row>
    <row r="8" spans="1:11" x14ac:dyDescent="0.25">
      <c r="A8" s="8" t="s">
        <v>11</v>
      </c>
      <c r="B8" s="18">
        <v>1325.26</v>
      </c>
      <c r="C8" s="18">
        <v>6714.7148219971932</v>
      </c>
      <c r="D8" s="7">
        <v>2473165.1935399999</v>
      </c>
      <c r="E8" s="7">
        <v>96263.901420000009</v>
      </c>
      <c r="K8" s="22"/>
    </row>
    <row r="9" spans="1:11" x14ac:dyDescent="0.25">
      <c r="A9" s="8" t="s">
        <v>17</v>
      </c>
      <c r="B9" s="18">
        <v>17</v>
      </c>
      <c r="C9" s="18">
        <v>4998.3766666666661</v>
      </c>
      <c r="D9" s="7">
        <v>22222.82</v>
      </c>
      <c r="E9" s="7">
        <v>446.27452</v>
      </c>
      <c r="K9" s="22"/>
    </row>
    <row r="10" spans="1:11" x14ac:dyDescent="0.25">
      <c r="A10" s="8" t="s">
        <v>12</v>
      </c>
      <c r="B10" s="18">
        <v>838.74</v>
      </c>
      <c r="C10" s="18">
        <v>7728.650650579043</v>
      </c>
      <c r="D10" s="7">
        <v>1067084.0292400001</v>
      </c>
      <c r="E10" s="7">
        <v>58569.003579999997</v>
      </c>
      <c r="K10" s="22"/>
    </row>
    <row r="11" spans="1:11" x14ac:dyDescent="0.25">
      <c r="A11" s="5" t="s">
        <v>19</v>
      </c>
    </row>
    <row r="12" spans="1:11" ht="5.25" customHeight="1" x14ac:dyDescent="0.25"/>
    <row r="13" spans="1:11" x14ac:dyDescent="0.25">
      <c r="A13" s="5" t="s">
        <v>22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tabSelected="1" workbookViewId="0">
      <selection activeCell="N20" sqref="N20"/>
    </sheetView>
  </sheetViews>
  <sheetFormatPr defaultRowHeight="15" x14ac:dyDescent="0.25"/>
  <cols>
    <col min="1" max="1" width="19" customWidth="1"/>
    <col min="2" max="3" width="16.7109375" customWidth="1"/>
  </cols>
  <sheetData>
    <row r="3" spans="1:5" x14ac:dyDescent="0.25">
      <c r="A3" s="103" t="s">
        <v>49</v>
      </c>
      <c r="C3" s="98"/>
    </row>
    <row r="4" spans="1:5" x14ac:dyDescent="0.25">
      <c r="A4" s="103"/>
      <c r="C4" s="91" t="s">
        <v>24</v>
      </c>
    </row>
    <row r="5" spans="1:5" ht="24.95" customHeight="1" x14ac:dyDescent="0.25">
      <c r="A5" s="9" t="s">
        <v>13</v>
      </c>
      <c r="B5" s="9" t="s">
        <v>35</v>
      </c>
      <c r="C5" s="9" t="s">
        <v>37</v>
      </c>
    </row>
    <row r="6" spans="1:5" ht="15.75" thickBot="1" x14ac:dyDescent="0.3">
      <c r="A6" s="52" t="s">
        <v>10</v>
      </c>
      <c r="B6" s="63">
        <v>713.07051750558082</v>
      </c>
      <c r="C6" s="85">
        <v>41.753710535032759</v>
      </c>
    </row>
    <row r="7" spans="1:5" ht="15.75" thickBot="1" x14ac:dyDescent="0.3">
      <c r="A7" s="84" t="s">
        <v>11</v>
      </c>
      <c r="B7" s="54">
        <v>1866.1735761586406</v>
      </c>
      <c r="C7" s="77">
        <v>72.637747626880767</v>
      </c>
      <c r="E7" s="98"/>
    </row>
    <row r="8" spans="1:5" x14ac:dyDescent="0.25">
      <c r="A8" s="52" t="s">
        <v>17</v>
      </c>
      <c r="B8" s="49">
        <v>1307.224705882353</v>
      </c>
      <c r="C8" s="86">
        <v>26.251442352941176</v>
      </c>
    </row>
    <row r="9" spans="1:5" x14ac:dyDescent="0.25">
      <c r="A9" s="52" t="s">
        <v>12</v>
      </c>
      <c r="B9" s="47">
        <v>1272.246499797315</v>
      </c>
      <c r="C9" s="80">
        <v>69.829748885232604</v>
      </c>
    </row>
    <row r="10" spans="1:5" ht="24" x14ac:dyDescent="0.25">
      <c r="A10" s="59" t="s">
        <v>38</v>
      </c>
      <c r="B10" s="60">
        <v>1275.3769421632071</v>
      </c>
      <c r="C10" s="87">
        <v>59.742431391993726</v>
      </c>
    </row>
    <row r="11" spans="1:5" ht="24" x14ac:dyDescent="0.25">
      <c r="A11" s="69" t="s">
        <v>39</v>
      </c>
      <c r="B11" s="70">
        <v>820.93837653540606</v>
      </c>
      <c r="C11" s="71">
        <v>32.25624535975318</v>
      </c>
    </row>
    <row r="28" spans="1:1" ht="7.5" customHeight="1" x14ac:dyDescent="0.25"/>
    <row r="29" spans="1:1" x14ac:dyDescent="0.25">
      <c r="A29" s="4" t="s">
        <v>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8"/>
  <sheetViews>
    <sheetView workbookViewId="0">
      <selection activeCell="A6" sqref="A6"/>
    </sheetView>
  </sheetViews>
  <sheetFormatPr defaultRowHeight="15" x14ac:dyDescent="0.25"/>
  <cols>
    <col min="1" max="1" width="18.28515625" style="3" customWidth="1"/>
    <col min="2" max="2" width="22" style="3" customWidth="1"/>
    <col min="3" max="3" width="10.85546875" style="3" customWidth="1"/>
    <col min="4" max="10" width="9.140625" style="3"/>
    <col min="11" max="11" width="9.85546875" style="3" customWidth="1"/>
    <col min="12" max="12" width="10.42578125" style="3" customWidth="1"/>
    <col min="13" max="16384" width="9.140625" style="3"/>
  </cols>
  <sheetData>
    <row r="4" spans="1:8" x14ac:dyDescent="0.25">
      <c r="A4" s="94" t="s">
        <v>48</v>
      </c>
      <c r="B4" s="19"/>
      <c r="C4" s="19"/>
      <c r="D4" s="19"/>
      <c r="E4" s="19"/>
      <c r="F4" s="19"/>
      <c r="G4" s="19"/>
      <c r="H4" s="19"/>
    </row>
    <row r="6" spans="1:8" ht="27" customHeight="1" x14ac:dyDescent="0.25">
      <c r="A6" s="104" t="s">
        <v>7</v>
      </c>
      <c r="B6" s="105" t="s">
        <v>40</v>
      </c>
    </row>
    <row r="7" spans="1:8" x14ac:dyDescent="0.25">
      <c r="A7" s="6" t="s">
        <v>10</v>
      </c>
      <c r="B7" s="20">
        <v>1388.7</v>
      </c>
    </row>
    <row r="8" spans="1:8" x14ac:dyDescent="0.25">
      <c r="A8" s="6" t="s">
        <v>11</v>
      </c>
      <c r="B8" s="20">
        <v>1325.26</v>
      </c>
    </row>
    <row r="9" spans="1:8" x14ac:dyDescent="0.25">
      <c r="A9" s="6" t="s">
        <v>17</v>
      </c>
      <c r="B9" s="20">
        <v>17</v>
      </c>
    </row>
    <row r="10" spans="1:8" x14ac:dyDescent="0.25">
      <c r="A10" s="6" t="s">
        <v>12</v>
      </c>
      <c r="B10" s="20">
        <v>838.74</v>
      </c>
    </row>
    <row r="11" spans="1:8" x14ac:dyDescent="0.25">
      <c r="B11" s="21"/>
    </row>
    <row r="16" spans="1:8" ht="15" customHeight="1" x14ac:dyDescent="0.25"/>
    <row r="27" spans="1:1" x14ac:dyDescent="0.25">
      <c r="A27" s="4" t="s">
        <v>9</v>
      </c>
    </row>
    <row r="28" spans="1:1" ht="15" customHeigh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workbookViewId="0">
      <selection activeCell="G9" sqref="G9"/>
    </sheetView>
  </sheetViews>
  <sheetFormatPr defaultRowHeight="15" x14ac:dyDescent="0.25"/>
  <cols>
    <col min="1" max="1" width="27" customWidth="1"/>
    <col min="2" max="2" width="22.42578125" customWidth="1"/>
  </cols>
  <sheetData>
    <row r="3" spans="1:18" x14ac:dyDescent="0.25">
      <c r="A3" s="98"/>
    </row>
    <row r="4" spans="1:18" s="36" customFormat="1" ht="12.75" x14ac:dyDescent="0.2">
      <c r="A4" s="106" t="s">
        <v>47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7.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24" x14ac:dyDescent="0.25">
      <c r="A6" s="96" t="s">
        <v>23</v>
      </c>
      <c r="B6" s="95" t="s">
        <v>42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x14ac:dyDescent="0.25">
      <c r="A7" s="39" t="s">
        <v>29</v>
      </c>
      <c r="B7" s="40">
        <v>5814.7630443353237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x14ac:dyDescent="0.25">
      <c r="A8" s="41" t="s">
        <v>25</v>
      </c>
      <c r="B8" s="42">
        <v>4998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x14ac:dyDescent="0.25">
      <c r="A9" s="41" t="s">
        <v>26</v>
      </c>
      <c r="B9" s="42">
        <v>6715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x14ac:dyDescent="0.25">
      <c r="A10" s="41" t="s">
        <v>27</v>
      </c>
      <c r="B10" s="42">
        <v>7382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x14ac:dyDescent="0.25">
      <c r="A11" s="41" t="s">
        <v>28</v>
      </c>
      <c r="B11" s="42">
        <v>7729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x14ac:dyDescent="0.25">
      <c r="A12" s="29"/>
      <c r="B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8" x14ac:dyDescent="0.25">
      <c r="A13" s="29"/>
      <c r="B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x14ac:dyDescent="0.25">
      <c r="A14" s="29"/>
      <c r="B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x14ac:dyDescent="0.25">
      <c r="A15" s="29"/>
      <c r="B15" s="30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 x14ac:dyDescent="0.25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x14ac:dyDescent="0.25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x14ac:dyDescent="0.25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x14ac:dyDescent="0.25"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9" spans="1:18" x14ac:dyDescent="0.25">
      <c r="A29" s="99" t="s">
        <v>9</v>
      </c>
    </row>
    <row r="30" spans="1:18" ht="9.75" customHeight="1" x14ac:dyDescent="0.25"/>
    <row r="31" spans="1:18" x14ac:dyDescent="0.25">
      <c r="A31" s="5" t="s">
        <v>22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Tablica 1</vt:lpstr>
      <vt:lpstr>Tablica 2</vt:lpstr>
      <vt:lpstr>Tablica 3</vt:lpstr>
      <vt:lpstr>Tablica 4</vt:lpstr>
      <vt:lpstr>Grafikon 1</vt:lpstr>
      <vt:lpstr>Grafikon 2</vt:lpstr>
      <vt:lpstr>Grafikon 3</vt:lpstr>
      <vt:lpstr>'Tablica 4'!_ftn1</vt:lpstr>
      <vt:lpstr>'Tablica 4'!_ftnref1</vt:lpstr>
      <vt:lpstr>'Tablica 1'!OLE_LINK1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2018-04-13T08:02:21Z</dcterms:created>
  <dcterms:modified xsi:type="dcterms:W3CDTF">2020-09-30T21:56:24Z</dcterms:modified>
</cp:coreProperties>
</file>