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tabRatio="775"/>
  </bookViews>
  <sheets>
    <sheet name="Djelatnost B 2009.-2019." sheetId="1" r:id="rId1"/>
    <sheet name="G1" sheetId="7" r:id="rId2"/>
    <sheet name="Rang lista_UP_B_2019" sheetId="6" r:id="rId3"/>
    <sheet name="rang lista dobit_B_2009_2019" sheetId="3" r:id="rId4"/>
    <sheet name="rang lista prihod_B_2009_2019" sheetId="8" r:id="rId5"/>
    <sheet name="Rang lista gubitak 2019_B" sheetId="5" r:id="rId6"/>
    <sheet name="Rang zaposleni" sheetId="9" r:id="rId7"/>
  </sheets>
  <definedNames>
    <definedName name="_ftn2" localSheetId="2">'Rang lista_UP_B_2019'!#REF!</definedName>
    <definedName name="page\x2dtotal" localSheetId="1">'G1'!$A$8</definedName>
    <definedName name="page\x2dtotal">'Djelatnost B 2009.-2019.'!$A$24</definedName>
    <definedName name="page\x2dtotal\x2dmaster0" localSheetId="1">'G1'!$A$8</definedName>
    <definedName name="page\x2dtotal\x2dmaster0">'Djelatnost B 2009.-2019.'!$A$24</definedName>
  </definedNames>
  <calcPr calcId="145621"/>
</workbook>
</file>

<file path=xl/calcChain.xml><?xml version="1.0" encoding="utf-8"?>
<calcChain xmlns="http://schemas.openxmlformats.org/spreadsheetml/2006/main">
  <c r="E17" i="9" l="1"/>
  <c r="E19" i="9" s="1"/>
  <c r="F17" i="9"/>
  <c r="F19" i="9" s="1"/>
  <c r="D17" i="9"/>
  <c r="D19" i="9" s="1"/>
  <c r="H12" i="8" l="1"/>
  <c r="H14" i="8" s="1"/>
  <c r="D12" i="8"/>
  <c r="D14" i="8" s="1"/>
  <c r="F12" i="6"/>
  <c r="F14" i="6" s="1"/>
  <c r="G12" i="6"/>
  <c r="G14" i="6" s="1"/>
  <c r="H12" i="6"/>
  <c r="H14" i="6" s="1"/>
  <c r="I12" i="6"/>
  <c r="I14" i="6" s="1"/>
  <c r="J12" i="6"/>
  <c r="J14" i="6" s="1"/>
  <c r="K12" i="6"/>
  <c r="K14" i="6" s="1"/>
  <c r="L12" i="6"/>
  <c r="L14" i="6" s="1"/>
  <c r="E12" i="6"/>
  <c r="E14" i="6" s="1"/>
  <c r="D12" i="3"/>
  <c r="H12" i="3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6" i="1"/>
  <c r="H14" i="3" l="1"/>
  <c r="D14" i="3"/>
  <c r="F16" i="5"/>
  <c r="F18" i="5" s="1"/>
  <c r="E16" i="5"/>
  <c r="E18" i="5" s="1"/>
  <c r="D16" i="5"/>
  <c r="D18" i="5" s="1"/>
</calcChain>
</file>

<file path=xl/sharedStrings.xml><?xml version="1.0" encoding="utf-8"?>
<sst xmlns="http://schemas.openxmlformats.org/spreadsheetml/2006/main" count="235" uniqueCount="111">
  <si>
    <t/>
  </si>
  <si>
    <t>Registar godišnjih financijskih izvještaja</t>
  </si>
  <si>
    <t>iznosi u tisućama kuna</t>
  </si>
  <si>
    <t>Opis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</si>
  <si>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</si>
  <si>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</si>
  <si>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</si>
  <si>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</si>
  <si>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</si>
  <si>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</si>
  <si>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</si>
  <si>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</si>
  <si>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</si>
  <si>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</si>
  <si>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</si>
  <si>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</si>
  <si>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</si>
  <si>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</si>
  <si>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</si>
  <si>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</si>
  <si>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</si>
  <si>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2010.</t>
  </si>
  <si>
    <t>2011.</t>
  </si>
  <si>
    <t>2012.</t>
  </si>
  <si>
    <t>2013.</t>
  </si>
  <si>
    <t>2014.</t>
  </si>
  <si>
    <t>Broj zaposlenih</t>
  </si>
  <si>
    <t>Dobit razdoblja</t>
  </si>
  <si>
    <t>Gubitak razdoblja</t>
  </si>
  <si>
    <t>(Iznosi u tisućama kuna)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</si>
  <si>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</si>
  <si>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</si>
  <si>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</si>
  <si>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</si>
  <si>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</si>
  <si>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</si>
  <si>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</si>
  <si>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</si>
  <si>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</si>
  <si>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</si>
  <si>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</si>
  <si>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</si>
  <si>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Ukupno svi poduzetnici djelatnosti B</t>
  </si>
  <si>
    <t>Udio top 10 po dobiti u ukupnim rezultatima djelatnosti B</t>
  </si>
  <si>
    <t>2015.</t>
  </si>
  <si>
    <t>Ukupno top 10 po gubitku razdoblja</t>
  </si>
  <si>
    <t>2016.</t>
  </si>
  <si>
    <t>Izvor: Fina, Registar godišnjih financijskih izvještaja, obrada GFI-a</t>
  </si>
  <si>
    <t>Ukupno top 5 poduzetnika po dobiti razdoblja</t>
  </si>
  <si>
    <t>Ukupni prihodi</t>
  </si>
  <si>
    <t>Izvoz</t>
  </si>
  <si>
    <t>Neto dobit/ gubitak razdoblja</t>
  </si>
  <si>
    <t>Ukupno top pet poduzetnika po dobiti razdoblja</t>
  </si>
  <si>
    <t>Ukupno svi poduzetnici u djelatnosti B</t>
  </si>
  <si>
    <t>Udio top 5 poduzetnika u dobiti razdoblja djelatnosti B</t>
  </si>
  <si>
    <t>2009.</t>
  </si>
  <si>
    <t>2017.</t>
  </si>
  <si>
    <t>2018.</t>
  </si>
  <si>
    <t>2019.</t>
  </si>
  <si>
    <t>[1] U navedene rezultate poduzetnika nisu uključeni rezultati društva SOLANA PAG d.d., jer isto nije podnijelo godišnji financijski izvještaj za statističke i druge potrebe za 2016. i 2017. godinu na osnovi kojih je izrađena ova analiza. Izvor: Fina, RGFI.</t>
  </si>
  <si>
    <t>Izvor: Fina, Registar godišnjih financijskih izvještaja, obrada GFI-a za 2019. godinu</t>
  </si>
  <si>
    <t>Indeks 2019./2009.</t>
  </si>
  <si>
    <t>Rang 2019.</t>
  </si>
  <si>
    <t>Rang 2009.</t>
  </si>
  <si>
    <t>BIGROM</t>
  </si>
  <si>
    <t xml:space="preserve">Rang </t>
  </si>
  <si>
    <t>Sjedište</t>
  </si>
  <si>
    <t>Ukupno top 5</t>
  </si>
  <si>
    <t>Ukupno svi poduzetnici u području djelatnosti B</t>
  </si>
  <si>
    <t>Udio top pet poduzetnika u području djelatnosti B</t>
  </si>
  <si>
    <t>INA ADRIA B.V. - Hrvatska podružnica</t>
  </si>
  <si>
    <t>CROSCO, d.o.o.</t>
  </si>
  <si>
    <t>INA Jadran d.o.o.</t>
  </si>
  <si>
    <t>STSI d.o.o.</t>
  </si>
  <si>
    <t>ED-INA d.o.o.</t>
  </si>
  <si>
    <t>Ukupno top 5 poduzetnika po ukupnom prihodu</t>
  </si>
  <si>
    <t>Udio top 5 poduzetnika u UP djelatnosti B</t>
  </si>
  <si>
    <t>Ukupno top pet poduzetnika po ukupnom prihodu</t>
  </si>
  <si>
    <t>Ukupno top 10 po broju zaposlenih</t>
  </si>
  <si>
    <t>Udio top 10 po broju zaposlenih  u ukupnim rezultatima djelatnosti B</t>
  </si>
  <si>
    <t>CALCIT LIKA d.o.o.</t>
  </si>
  <si>
    <t>PODZEMNO SKLADIŠTE PLINA d.o.o.</t>
  </si>
  <si>
    <t>INA JADRAN d.o.o.</t>
  </si>
  <si>
    <t>MICOPERI d.o.o.</t>
  </si>
  <si>
    <t>KAMING d.d.</t>
  </si>
  <si>
    <t>MAŠKUN d.o.o.</t>
  </si>
  <si>
    <t>RADLOVAC d.d.</t>
  </si>
  <si>
    <t>VERMILION ZAGREB EXPLORATION d.o.o.</t>
  </si>
  <si>
    <t>READYMIX CROATIA d.o.o.</t>
  </si>
  <si>
    <t>ZANATKOMERC d.o.o.</t>
  </si>
  <si>
    <t>SOLANA STON d.o.o.</t>
  </si>
  <si>
    <t>FASSA d.o.o.</t>
  </si>
  <si>
    <t>HIDREL d.o.o.</t>
  </si>
  <si>
    <t>KAMEN d.o.o.</t>
  </si>
  <si>
    <t>PGM RAGUSA d.d.</t>
  </si>
  <si>
    <t>VELIČKI KAMEN d.o.o.</t>
  </si>
  <si>
    <t>SOLANA PAG d.d.</t>
  </si>
  <si>
    <t>GOLUBOVEČKI KAMENOLOMI d.o.o.</t>
  </si>
  <si>
    <t>CROSCO, naftni servisi d.o.o.</t>
  </si>
  <si>
    <t xml:space="preserve"> Zagreb</t>
  </si>
  <si>
    <t>Gospić</t>
  </si>
  <si>
    <t>CROSCO,  naftni servisi d.o.o.</t>
  </si>
  <si>
    <t>I.D.D. d.o.o. u stečaju</t>
  </si>
  <si>
    <t>Tablica  - Top 10 poduzetnika u području djelatnosti B - Rudarstvo i vađenje, rangirani prema broju zaposlenih u 2019. godini</t>
  </si>
  <si>
    <t>Tablica  - Top 10 poduzetnika u u području djelatnosti B - Rudarstvo i vađenje, rangirani prema gubitku razdoblja u 2019. godini</t>
  </si>
  <si>
    <t>Tablica 4. - Top 5 poduzetnika u u području djelatnosti B - Rudarstvo i vađenje, rangirani prema ukupnom prihodu u 2009. i 2019. godini</t>
  </si>
  <si>
    <t>Tablica 3. - Top 5 poduzetnika u u području djelatnosti B - Rudarstvo i vađenje, rangirani prema dobiti razdoblja u 2009. i 2019. godini</t>
  </si>
  <si>
    <t>Tablica 2. Top pet poduzetnika po ukupnom prihodu u 2019. godini u području djelatnosti u području djelatnosti B - Rudarstva i vađenja</t>
  </si>
  <si>
    <t>Tablica 1. Broj poduzetnika, broj zaposlenih te osnovni financijski rezultati poslovanja poduzetnika u području djelatnosti B - Rudarstvo i vađenje, u razdoblju 2009.-2019. godina</t>
  </si>
  <si>
    <t>Grafikon 1. Neto dobit/gubitak područja djelatnosti B – rudarstvo i vađenje, u razdoblju 2009.—2019. godina</t>
  </si>
  <si>
    <r>
      <t>2017.</t>
    </r>
    <r>
      <rPr>
        <b/>
        <vertAlign val="superscript"/>
        <sz val="9"/>
        <color rgb="FFFFFFFF"/>
        <rFont val="Arial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</si>
</sst>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_ ;[Red]\-#,##0\ "/>
    <numFmt numFmtId="166" formatCode="0.0%"/>
    <numFmt numFmtId="167" formatCode="#,##0.0_ ;[Red]\-#,##0.0\ "/>
    <numFmt numFmtId="168" formatCode="#,##0.0"/>
  </numFmts>
  <fonts count="39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rgb="FFFFFFFF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rgb="FFFF0000"/>
      <name val="Calibri"/>
      <family val="2"/>
      <charset val="238"/>
    </font>
    <font>
      <sz val="8"/>
      <color rgb="FFFF0000"/>
      <name val="Arial"/>
      <family val="2"/>
      <charset val="238"/>
    </font>
    <font>
      <sz val="11"/>
      <color theme="3" tint="-0.249977111117893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9"/>
      <color theme="3" tint="-0.249977111117893"/>
      <name val="Calibri"/>
      <family val="2"/>
      <charset val="238"/>
    </font>
    <font>
      <sz val="9"/>
      <color theme="3" tint="-0.249977111117893"/>
      <name val="Calibri"/>
      <family val="2"/>
      <charset val="238"/>
    </font>
    <font>
      <b/>
      <sz val="9"/>
      <color rgb="FFFF0000"/>
      <name val="Calibri"/>
      <family val="2"/>
      <charset val="238"/>
    </font>
    <font>
      <b/>
      <sz val="9"/>
      <color theme="1"/>
      <name val="Calibri"/>
      <family val="2"/>
      <charset val="238"/>
    </font>
    <font>
      <b/>
      <sz val="10"/>
      <color rgb="FFFF0000"/>
      <name val="Arial"/>
      <family val="2"/>
      <charset val="238"/>
    </font>
    <font>
      <b/>
      <sz val="8.5"/>
      <color rgb="FFFFFFFF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name val="MS Sans Serif"/>
      <family val="2"/>
      <charset val="238"/>
    </font>
    <font>
      <sz val="10"/>
      <name val="MS Sans Serif"/>
      <family val="2"/>
      <charset val="238"/>
    </font>
    <font>
      <sz val="8"/>
      <color theme="3" tint="-0.249977111117893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10"/>
      <name val="MS Sans Serif"/>
      <family val="2"/>
      <charset val="238"/>
    </font>
    <font>
      <b/>
      <sz val="11"/>
      <color theme="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9"/>
      <color rgb="FF17375E"/>
      <name val="Arial"/>
      <family val="2"/>
      <charset val="238"/>
    </font>
    <font>
      <sz val="9"/>
      <color rgb="FF16365C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i/>
      <sz val="8"/>
      <color theme="1"/>
      <name val="Calibri"/>
      <family val="2"/>
      <charset val="238"/>
    </font>
    <font>
      <b/>
      <sz val="9"/>
      <color rgb="FFFFFFFF"/>
      <name val="Arial"/>
      <family val="2"/>
      <charset val="238"/>
    </font>
    <font>
      <b/>
      <vertAlign val="superscript"/>
      <sz val="9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325A"/>
      </patternFill>
    </fill>
    <fill>
      <patternFill patternType="solid">
        <fgColor rgb="FF00325A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325A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0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3" fillId="0" borderId="0"/>
    <xf numFmtId="0" fontId="24" fillId="0" borderId="0"/>
    <xf numFmtId="0" fontId="28" fillId="0" borderId="0"/>
    <xf numFmtId="0" fontId="1" fillId="0" borderId="0"/>
    <xf numFmtId="0" fontId="30" fillId="0" borderId="0"/>
  </cellStyleXfs>
  <cellXfs count="106">
    <xf numFmtId="0" fontId="0" fillId="0" borderId="0" xfId="0"/>
    <xf numFmtId="0" fontId="10" fillId="0" borderId="0" xfId="0" applyFo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/>
    <xf numFmtId="0" fontId="9" fillId="0" borderId="0" xfId="0" applyFont="1"/>
    <xf numFmtId="0" fontId="15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0" applyFont="1" applyAlignment="1">
      <alignment vertic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12" fillId="0" borderId="0" xfId="0" applyFont="1" applyAlignment="1"/>
    <xf numFmtId="0" fontId="22" fillId="0" borderId="0" xfId="0" applyFont="1" applyAlignment="1">
      <alignment horizontal="left" vertical="center" indent="8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3" fontId="22" fillId="5" borderId="1" xfId="0" applyNumberFormat="1" applyFont="1" applyFill="1" applyBorder="1" applyAlignment="1">
      <alignment horizontal="right" vertical="center" wrapText="1"/>
    </xf>
    <xf numFmtId="0" fontId="22" fillId="8" borderId="1" xfId="0" applyFont="1" applyFill="1" applyBorder="1" applyAlignment="1">
      <alignment horizontal="center" vertical="center" wrapText="1"/>
    </xf>
    <xf numFmtId="3" fontId="27" fillId="9" borderId="1" xfId="0" applyNumberFormat="1" applyFont="1" applyFill="1" applyBorder="1" applyAlignment="1">
      <alignment horizontal="right" vertical="center" wrapText="1"/>
    </xf>
    <xf numFmtId="164" fontId="27" fillId="9" borderId="1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6" fillId="0" borderId="0" xfId="0" applyFont="1" applyAlignment="1">
      <alignment horizontal="left" vertical="center"/>
    </xf>
    <xf numFmtId="0" fontId="21" fillId="10" borderId="4" xfId="0" applyFont="1" applyFill="1" applyBorder="1" applyAlignment="1">
      <alignment horizontal="center" vertical="center" wrapText="1"/>
    </xf>
    <xf numFmtId="0" fontId="12" fillId="0" borderId="0" xfId="0" applyFont="1" applyAlignment="1"/>
    <xf numFmtId="0" fontId="25" fillId="0" borderId="0" xfId="0" applyFont="1"/>
    <xf numFmtId="167" fontId="7" fillId="0" borderId="3" xfId="0" applyNumberFormat="1" applyFont="1" applyBorder="1" applyAlignment="1">
      <alignment horizontal="right" vertical="center" wrapText="1"/>
    </xf>
    <xf numFmtId="167" fontId="8" fillId="7" borderId="3" xfId="0" applyNumberFormat="1" applyFont="1" applyFill="1" applyBorder="1" applyAlignment="1">
      <alignment horizontal="right" vertical="center" wrapText="1"/>
    </xf>
    <xf numFmtId="167" fontId="9" fillId="0" borderId="0" xfId="0" applyNumberFormat="1" applyFont="1"/>
    <xf numFmtId="0" fontId="9" fillId="0" borderId="6" xfId="7" quotePrefix="1" applyNumberFormat="1" applyFont="1" applyBorder="1"/>
    <xf numFmtId="0" fontId="9" fillId="0" borderId="0" xfId="0" applyFont="1" applyAlignment="1">
      <alignment horizontal="left"/>
    </xf>
    <xf numFmtId="3" fontId="9" fillId="0" borderId="0" xfId="0" applyNumberFormat="1" applyFont="1"/>
    <xf numFmtId="0" fontId="9" fillId="8" borderId="1" xfId="0" applyFont="1" applyFill="1" applyBorder="1"/>
    <xf numFmtId="3" fontId="9" fillId="8" borderId="1" xfId="0" applyNumberFormat="1" applyFont="1" applyFill="1" applyBorder="1"/>
    <xf numFmtId="0" fontId="9" fillId="0" borderId="7" xfId="9" applyFont="1" applyFill="1" applyBorder="1" applyAlignment="1">
      <alignment vertical="center"/>
    </xf>
    <xf numFmtId="165" fontId="9" fillId="0" borderId="7" xfId="9" applyNumberFormat="1" applyFont="1" applyFill="1" applyBorder="1" applyAlignment="1">
      <alignment horizontal="right" vertical="center"/>
    </xf>
    <xf numFmtId="0" fontId="15" fillId="3" borderId="4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vertical="center" wrapText="1"/>
    </xf>
    <xf numFmtId="0" fontId="9" fillId="0" borderId="9" xfId="9" applyFont="1" applyFill="1" applyBorder="1" applyAlignment="1">
      <alignment horizontal="center" vertical="center"/>
    </xf>
    <xf numFmtId="0" fontId="9" fillId="0" borderId="12" xfId="7" quotePrefix="1" applyNumberFormat="1" applyFont="1" applyBorder="1"/>
    <xf numFmtId="3" fontId="13" fillId="12" borderId="1" xfId="0" applyNumberFormat="1" applyFont="1" applyFill="1" applyBorder="1"/>
    <xf numFmtId="0" fontId="9" fillId="7" borderId="1" xfId="0" applyFont="1" applyFill="1" applyBorder="1"/>
    <xf numFmtId="3" fontId="9" fillId="7" borderId="1" xfId="0" applyNumberFormat="1" applyFont="1" applyFill="1" applyBorder="1"/>
    <xf numFmtId="0" fontId="9" fillId="8" borderId="1" xfId="0" applyFont="1" applyFill="1" applyBorder="1" applyAlignment="1">
      <alignment horizontal="left"/>
    </xf>
    <xf numFmtId="0" fontId="22" fillId="7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 vertical="top" wrapText="1"/>
    </xf>
    <xf numFmtId="0" fontId="12" fillId="0" borderId="0" xfId="0" applyFont="1" applyAlignment="1"/>
    <xf numFmtId="0" fontId="25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22" fillId="5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7" fillId="9" borderId="10" xfId="0" applyFont="1" applyFill="1" applyBorder="1" applyAlignment="1">
      <alignment vertical="center" wrapText="1"/>
    </xf>
    <xf numFmtId="0" fontId="27" fillId="9" borderId="1" xfId="0" applyFont="1" applyFill="1" applyBorder="1" applyAlignment="1">
      <alignment vertical="center" wrapText="1"/>
    </xf>
    <xf numFmtId="167" fontId="7" fillId="0" borderId="13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1" fillId="12" borderId="1" xfId="0" applyFont="1" applyFill="1" applyBorder="1" applyAlignment="1">
      <alignment vertical="center" wrapText="1"/>
    </xf>
    <xf numFmtId="168" fontId="13" fillId="12" borderId="1" xfId="0" applyNumberFormat="1" applyFont="1" applyFill="1" applyBorder="1"/>
    <xf numFmtId="0" fontId="32" fillId="11" borderId="3" xfId="0" applyFont="1" applyFill="1" applyBorder="1" applyAlignment="1">
      <alignment vertical="center"/>
    </xf>
    <xf numFmtId="0" fontId="13" fillId="12" borderId="1" xfId="7" quotePrefix="1" applyNumberFormat="1" applyFont="1" applyFill="1" applyBorder="1" applyAlignment="1">
      <alignment vertical="center"/>
    </xf>
    <xf numFmtId="0" fontId="29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3" fontId="13" fillId="12" borderId="14" xfId="0" applyNumberFormat="1" applyFont="1" applyFill="1" applyBorder="1"/>
    <xf numFmtId="168" fontId="13" fillId="12" borderId="14" xfId="0" applyNumberFormat="1" applyFont="1" applyFill="1" applyBorder="1"/>
    <xf numFmtId="0" fontId="32" fillId="11" borderId="15" xfId="0" applyFont="1" applyFill="1" applyBorder="1" applyAlignment="1">
      <alignment vertical="center"/>
    </xf>
    <xf numFmtId="3" fontId="22" fillId="6" borderId="1" xfId="0" applyNumberFormat="1" applyFont="1" applyFill="1" applyBorder="1" applyAlignment="1">
      <alignment horizontal="right" vertical="center" wrapText="1"/>
    </xf>
    <xf numFmtId="166" fontId="22" fillId="6" borderId="1" xfId="0" applyNumberFormat="1" applyFont="1" applyFill="1" applyBorder="1" applyAlignment="1">
      <alignment horizontal="right" vertical="center" wrapText="1"/>
    </xf>
    <xf numFmtId="0" fontId="9" fillId="11" borderId="1" xfId="0" applyFont="1" applyFill="1" applyBorder="1"/>
    <xf numFmtId="0" fontId="9" fillId="11" borderId="16" xfId="0" applyFont="1" applyFill="1" applyBorder="1" applyAlignment="1">
      <alignment vertical="center" wrapText="1"/>
    </xf>
    <xf numFmtId="0" fontId="32" fillId="11" borderId="13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33" fillId="0" borderId="2" xfId="0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25" fillId="0" borderId="0" xfId="0" applyFont="1" applyBorder="1" applyAlignment="1">
      <alignment horizontal="left"/>
    </xf>
    <xf numFmtId="0" fontId="8" fillId="7" borderId="1" xfId="0" applyFont="1" applyFill="1" applyBorder="1" applyAlignment="1">
      <alignment horizontal="left" vertical="center" wrapText="1"/>
    </xf>
    <xf numFmtId="165" fontId="8" fillId="7" borderId="1" xfId="0" applyNumberFormat="1" applyFont="1" applyFill="1" applyBorder="1" applyAlignment="1">
      <alignment horizontal="right" vertical="center" wrapText="1"/>
    </xf>
    <xf numFmtId="3" fontId="20" fillId="7" borderId="1" xfId="0" applyNumberFormat="1" applyFont="1" applyFill="1" applyBorder="1" applyAlignment="1">
      <alignment horizontal="right" vertical="center"/>
    </xf>
    <xf numFmtId="0" fontId="35" fillId="10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37" fillId="0" borderId="1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horizontal="lef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3" fontId="37" fillId="0" borderId="3" xfId="0" applyNumberFormat="1" applyFont="1" applyBorder="1" applyAlignment="1">
      <alignment horizontal="right" vertical="center"/>
    </xf>
    <xf numFmtId="0" fontId="13" fillId="7" borderId="3" xfId="0" applyFont="1" applyFill="1" applyBorder="1" applyAlignment="1">
      <alignment horizontal="left" vertical="center" wrapText="1"/>
    </xf>
    <xf numFmtId="165" fontId="13" fillId="7" borderId="3" xfId="0" applyNumberFormat="1" applyFont="1" applyFill="1" applyBorder="1" applyAlignment="1">
      <alignment horizontal="right" vertical="center" wrapText="1"/>
    </xf>
    <xf numFmtId="3" fontId="38" fillId="7" borderId="3" xfId="0" applyNumberFormat="1" applyFont="1" applyFill="1" applyBorder="1" applyAlignment="1">
      <alignment horizontal="right" vertical="center"/>
    </xf>
  </cellXfs>
  <cellStyles count="10">
    <cellStyle name="Normalno" xfId="0" builtinId="0"/>
    <cellStyle name="Normalno 2" xfId="1"/>
    <cellStyle name="Normalno 3" xfId="2"/>
    <cellStyle name="Normalno 4" xfId="3"/>
    <cellStyle name="Normalno 5" xfId="4"/>
    <cellStyle name="Normalno 6" xfId="5"/>
    <cellStyle name="Normalno 7" xfId="6"/>
    <cellStyle name="Normalno 8" xfId="7"/>
    <cellStyle name="Normalno 9" xfId="8"/>
    <cellStyle name="Normalno_List1" xfId="9"/>
  </cellStyles>
  <dxfs count="0"/>
  <tableStyles count="0" defaultTableStyle="TableStyleMedium9" defaultPivotStyle="PivotStyleLight16"/>
  <colors>
    <mruColors>
      <color rgb="FFDEE7F2"/>
      <color rgb="FFB845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03687313811049"/>
          <c:y val="7.6143564274085682E-2"/>
          <c:w val="0.87696307394160122"/>
          <c:h val="0.90238202516388222"/>
        </c:manualLayout>
      </c:layout>
      <c:lineChart>
        <c:grouping val="standard"/>
        <c:varyColors val="0"/>
        <c:ser>
          <c:idx val="0"/>
          <c:order val="0"/>
          <c:tx>
            <c:strRef>
              <c:f>'G1'!$A$6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marker>
            <c:symbol val="diamond"/>
            <c:size val="9"/>
            <c:spPr>
              <a:solidFill>
                <a:schemeClr val="accent1">
                  <a:lumMod val="75000"/>
                </a:schemeClr>
              </a:solidFill>
            </c:spPr>
          </c:marker>
          <c:dPt>
            <c:idx val="0"/>
            <c:bubble3D val="0"/>
          </c:dPt>
          <c:dPt>
            <c:idx val="1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2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marker>
              <c:spPr>
                <a:solidFill>
                  <a:srgbClr val="FF0000"/>
                </a:solidFill>
              </c:spPr>
            </c:marker>
            <c:bubble3D val="0"/>
          </c:dPt>
          <c:dPt>
            <c:idx val="7"/>
            <c:marker>
              <c:spPr>
                <a:solidFill>
                  <a:srgbClr val="FF0000"/>
                </a:solidFill>
              </c:spPr>
            </c:marker>
            <c:bubble3D val="0"/>
          </c:dPt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/>
                <a:lstStyle/>
                <a:p>
                  <a:pPr>
                    <a:defRPr sz="800" b="1">
                      <a:solidFill>
                        <a:schemeClr val="tx2">
                          <a:lumMod val="75000"/>
                        </a:schemeClr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849462365591398E-2"/>
                  <c:y val="7.0674043053554139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FF0000"/>
                        </a:solidFill>
                      </a:rPr>
                      <a:t>-332.084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/>
                <a:lstStyle/>
                <a:p>
                  <a:pPr>
                    <a:defRPr sz="800" b="1">
                      <a:solidFill>
                        <a:srgbClr val="FF0000"/>
                      </a:solidFill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5.6830581530715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'G1'!$B$5:$L$5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'G1'!$B$6:$L$6</c:f>
              <c:numCache>
                <c:formatCode>#,##0_ ;[Red]\-#,##0\ </c:formatCode>
                <c:ptCount val="11"/>
                <c:pt idx="0">
                  <c:v>299905</c:v>
                </c:pt>
                <c:pt idx="1">
                  <c:v>-405630</c:v>
                </c:pt>
                <c:pt idx="2">
                  <c:v>-138445</c:v>
                </c:pt>
                <c:pt idx="3">
                  <c:v>274513</c:v>
                </c:pt>
                <c:pt idx="4">
                  <c:v>484731</c:v>
                </c:pt>
                <c:pt idx="5">
                  <c:v>612190</c:v>
                </c:pt>
                <c:pt idx="6">
                  <c:v>-169937.77600000001</c:v>
                </c:pt>
                <c:pt idx="7" formatCode="#,##0">
                  <c:v>-332084.15000000002</c:v>
                </c:pt>
                <c:pt idx="8">
                  <c:v>165615</c:v>
                </c:pt>
                <c:pt idx="9">
                  <c:v>292137</c:v>
                </c:pt>
                <c:pt idx="10">
                  <c:v>16025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56416"/>
        <c:axId val="77725696"/>
      </c:lineChart>
      <c:catAx>
        <c:axId val="569564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7725696"/>
        <c:crosses val="autoZero"/>
        <c:auto val="1"/>
        <c:lblAlgn val="ctr"/>
        <c:lblOffset val="100"/>
        <c:noMultiLvlLbl val="0"/>
      </c:catAx>
      <c:valAx>
        <c:axId val="777256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56956416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6350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63500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3500"/>
          <a:ext cx="1371600" cy="333375"/>
        </a:xfrm>
        <a:prstGeom prst="rect">
          <a:avLst/>
        </a:prstGeom>
      </xdr:spPr>
    </xdr:pic>
    <xdr:clientData/>
  </xdr:oneCellAnchor>
  <xdr:twoCellAnchor>
    <xdr:from>
      <xdr:col>0</xdr:col>
      <xdr:colOff>285750</xdr:colOff>
      <xdr:row>9</xdr:row>
      <xdr:rowOff>114300</xdr:rowOff>
    </xdr:from>
    <xdr:to>
      <xdr:col>8</xdr:col>
      <xdr:colOff>257175</xdr:colOff>
      <xdr:row>24</xdr:row>
      <xdr:rowOff>161926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3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2</xdr:col>
      <xdr:colOff>200144</xdr:colOff>
      <xdr:row>1</xdr:row>
      <xdr:rowOff>173384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8575"/>
          <a:ext cx="1371719" cy="3353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114300</xdr:rowOff>
    </xdr:from>
    <xdr:to>
      <xdr:col>2</xdr:col>
      <xdr:colOff>343019</xdr:colOff>
      <xdr:row>2</xdr:row>
      <xdr:rowOff>68609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14300"/>
          <a:ext cx="1371719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25"/>
  <sheetViews>
    <sheetView showGridLines="0" tabSelected="1" workbookViewId="0">
      <selection activeCell="B6" sqref="B6"/>
    </sheetView>
  </sheetViews>
  <sheetFormatPr defaultRowHeight="15" x14ac:dyDescent="0.25"/>
  <cols>
    <col min="1" max="1" width="42.7109375" style="5" customWidth="1"/>
    <col min="2" max="2" width="11.5703125" style="5" customWidth="1"/>
    <col min="3" max="7" width="9.7109375" style="5" bestFit="1" customWidth="1"/>
    <col min="8" max="18" width="10.7109375" style="5" customWidth="1"/>
    <col min="19" max="16384" width="9.140625" style="5"/>
  </cols>
  <sheetData>
    <row r="1" spans="1:18" ht="15" customHeight="1" x14ac:dyDescent="0.25">
      <c r="A1" s="4" t="s">
        <v>0</v>
      </c>
      <c r="B1" s="4"/>
    </row>
    <row r="2" spans="1:18" ht="20.25" customHeight="1" x14ac:dyDescent="0.25">
      <c r="D2" s="52" t="s">
        <v>1</v>
      </c>
      <c r="E2" s="53"/>
      <c r="F2" s="53"/>
      <c r="G2" s="53"/>
      <c r="H2" s="53"/>
      <c r="I2" s="13"/>
    </row>
    <row r="3" spans="1:18" x14ac:dyDescent="0.25">
      <c r="A3" s="56" t="s">
        <v>108</v>
      </c>
      <c r="B3" s="56"/>
      <c r="C3" s="57"/>
      <c r="D3" s="57"/>
      <c r="E3" s="57"/>
      <c r="F3" s="57"/>
      <c r="G3" s="57"/>
      <c r="H3" s="57"/>
      <c r="I3" s="58"/>
      <c r="J3" s="59"/>
      <c r="K3" s="59"/>
      <c r="L3" s="8"/>
      <c r="M3" s="8"/>
      <c r="N3" s="8"/>
      <c r="O3" s="8"/>
      <c r="P3" s="8"/>
      <c r="Q3" s="8"/>
      <c r="R3" s="8"/>
    </row>
    <row r="4" spans="1:18" x14ac:dyDescent="0.25">
      <c r="A4" s="49"/>
      <c r="B4" s="50"/>
      <c r="C4" s="50"/>
      <c r="D4" s="50"/>
      <c r="E4" s="50"/>
      <c r="F4" s="50"/>
      <c r="G4" s="50"/>
      <c r="H4" s="50"/>
      <c r="I4" s="51"/>
      <c r="L4" s="88" t="s">
        <v>2</v>
      </c>
    </row>
    <row r="5" spans="1:18" ht="22.5" x14ac:dyDescent="0.25">
      <c r="A5" s="73" t="s">
        <v>3</v>
      </c>
      <c r="B5" s="73" t="s">
        <v>55</v>
      </c>
      <c r="C5" s="73" t="s">
        <v>21</v>
      </c>
      <c r="D5" s="73" t="s">
        <v>22</v>
      </c>
      <c r="E5" s="73" t="s">
        <v>23</v>
      </c>
      <c r="F5" s="73" t="s">
        <v>24</v>
      </c>
      <c r="G5" s="73" t="s">
        <v>25</v>
      </c>
      <c r="H5" s="73" t="s">
        <v>44</v>
      </c>
      <c r="I5" s="73" t="s">
        <v>46</v>
      </c>
      <c r="J5" s="96" t="s">
        <v>110</v>
      </c>
      <c r="K5" s="96" t="s">
        <v>57</v>
      </c>
      <c r="L5" s="96" t="s">
        <v>58</v>
      </c>
      <c r="M5" s="48" t="s">
        <v>61</v>
      </c>
    </row>
    <row r="6" spans="1:18" x14ac:dyDescent="0.25">
      <c r="A6" s="97" t="s">
        <v>4</v>
      </c>
      <c r="B6" s="98">
        <v>248</v>
      </c>
      <c r="C6" s="98">
        <v>257</v>
      </c>
      <c r="D6" s="98">
        <v>254</v>
      </c>
      <c r="E6" s="98">
        <v>244</v>
      </c>
      <c r="F6" s="98">
        <v>234</v>
      </c>
      <c r="G6" s="98">
        <v>237</v>
      </c>
      <c r="H6" s="98">
        <v>224</v>
      </c>
      <c r="I6" s="99">
        <v>221</v>
      </c>
      <c r="J6" s="98">
        <v>209</v>
      </c>
      <c r="K6" s="98">
        <v>218</v>
      </c>
      <c r="L6" s="98">
        <v>219</v>
      </c>
      <c r="M6" s="72">
        <f>L6/B6*100</f>
        <v>88.306451612903231</v>
      </c>
      <c r="N6" s="31"/>
    </row>
    <row r="7" spans="1:18" x14ac:dyDescent="0.25">
      <c r="A7" s="100" t="s">
        <v>5</v>
      </c>
      <c r="B7" s="101">
        <v>127</v>
      </c>
      <c r="C7" s="101">
        <v>127</v>
      </c>
      <c r="D7" s="101">
        <v>127</v>
      </c>
      <c r="E7" s="101">
        <v>118</v>
      </c>
      <c r="F7" s="101">
        <v>122</v>
      </c>
      <c r="G7" s="101">
        <v>133</v>
      </c>
      <c r="H7" s="101">
        <v>115</v>
      </c>
      <c r="I7" s="102">
        <v>124</v>
      </c>
      <c r="J7" s="101">
        <v>121</v>
      </c>
      <c r="K7" s="101">
        <v>130</v>
      </c>
      <c r="L7" s="101">
        <v>125</v>
      </c>
      <c r="M7" s="29">
        <f t="shared" ref="M7:M22" si="0">L7/B7*100</f>
        <v>98.425196850393704</v>
      </c>
      <c r="N7" s="31"/>
    </row>
    <row r="8" spans="1:18" x14ac:dyDescent="0.25">
      <c r="A8" s="100" t="s">
        <v>6</v>
      </c>
      <c r="B8" s="101">
        <v>121</v>
      </c>
      <c r="C8" s="101">
        <v>130</v>
      </c>
      <c r="D8" s="101">
        <v>127</v>
      </c>
      <c r="E8" s="101">
        <v>126</v>
      </c>
      <c r="F8" s="101">
        <v>112</v>
      </c>
      <c r="G8" s="101">
        <v>104</v>
      </c>
      <c r="H8" s="101">
        <v>109</v>
      </c>
      <c r="I8" s="102">
        <v>97</v>
      </c>
      <c r="J8" s="101">
        <v>88</v>
      </c>
      <c r="K8" s="101">
        <v>88</v>
      </c>
      <c r="L8" s="101">
        <v>94</v>
      </c>
      <c r="M8" s="29">
        <f t="shared" si="0"/>
        <v>77.685950413223139</v>
      </c>
      <c r="N8" s="31"/>
    </row>
    <row r="9" spans="1:18" x14ac:dyDescent="0.25">
      <c r="A9" s="100" t="s">
        <v>7</v>
      </c>
      <c r="B9" s="101">
        <v>6869</v>
      </c>
      <c r="C9" s="101">
        <v>6073</v>
      </c>
      <c r="D9" s="101">
        <v>5458</v>
      </c>
      <c r="E9" s="101">
        <v>5053</v>
      </c>
      <c r="F9" s="101">
        <v>4850</v>
      </c>
      <c r="G9" s="101">
        <v>4466</v>
      </c>
      <c r="H9" s="101">
        <v>4201</v>
      </c>
      <c r="I9" s="102">
        <v>3643</v>
      </c>
      <c r="J9" s="101">
        <v>3364</v>
      </c>
      <c r="K9" s="101">
        <v>3440</v>
      </c>
      <c r="L9" s="101">
        <v>3604</v>
      </c>
      <c r="M9" s="29">
        <f t="shared" si="0"/>
        <v>52.467608094336867</v>
      </c>
      <c r="N9" s="31"/>
    </row>
    <row r="10" spans="1:18" x14ac:dyDescent="0.25">
      <c r="A10" s="100" t="s">
        <v>8</v>
      </c>
      <c r="B10" s="101">
        <v>8394108</v>
      </c>
      <c r="C10" s="101">
        <v>5137367</v>
      </c>
      <c r="D10" s="101">
        <v>4306857</v>
      </c>
      <c r="E10" s="101">
        <v>4145627</v>
      </c>
      <c r="F10" s="101">
        <v>5466565</v>
      </c>
      <c r="G10" s="101">
        <v>5537829</v>
      </c>
      <c r="H10" s="101">
        <v>4132226.8480000002</v>
      </c>
      <c r="I10" s="102">
        <v>3054192.0490000001</v>
      </c>
      <c r="J10" s="101">
        <v>3245802</v>
      </c>
      <c r="K10" s="101">
        <v>3720705</v>
      </c>
      <c r="L10" s="101">
        <v>3701897</v>
      </c>
      <c r="M10" s="29">
        <f t="shared" si="0"/>
        <v>44.101136177900024</v>
      </c>
      <c r="N10" s="31"/>
    </row>
    <row r="11" spans="1:18" x14ac:dyDescent="0.25">
      <c r="A11" s="100" t="s">
        <v>9</v>
      </c>
      <c r="B11" s="101">
        <v>7913139</v>
      </c>
      <c r="C11" s="101">
        <v>5593620</v>
      </c>
      <c r="D11" s="101">
        <v>4413001</v>
      </c>
      <c r="E11" s="101">
        <v>3794817</v>
      </c>
      <c r="F11" s="101">
        <v>4837482</v>
      </c>
      <c r="G11" s="101">
        <v>4790742</v>
      </c>
      <c r="H11" s="101">
        <v>4314258.4790000003</v>
      </c>
      <c r="I11" s="102">
        <v>3332096.2030000002</v>
      </c>
      <c r="J11" s="101">
        <v>3082893</v>
      </c>
      <c r="K11" s="101">
        <v>3395074</v>
      </c>
      <c r="L11" s="101">
        <v>3649940</v>
      </c>
      <c r="M11" s="29">
        <f t="shared" si="0"/>
        <v>46.125058589265272</v>
      </c>
      <c r="N11" s="31"/>
    </row>
    <row r="12" spans="1:18" x14ac:dyDescent="0.25">
      <c r="A12" s="100" t="s">
        <v>10</v>
      </c>
      <c r="B12" s="101">
        <v>983100</v>
      </c>
      <c r="C12" s="101">
        <v>122833</v>
      </c>
      <c r="D12" s="101">
        <v>278756</v>
      </c>
      <c r="E12" s="101">
        <v>473117</v>
      </c>
      <c r="F12" s="101">
        <v>780221</v>
      </c>
      <c r="G12" s="101">
        <v>836306</v>
      </c>
      <c r="H12" s="101">
        <v>267551.29100000003</v>
      </c>
      <c r="I12" s="102">
        <v>235458.53599999999</v>
      </c>
      <c r="J12" s="101">
        <v>271924</v>
      </c>
      <c r="K12" s="101">
        <v>386968</v>
      </c>
      <c r="L12" s="101">
        <v>237971</v>
      </c>
      <c r="M12" s="29">
        <f t="shared" si="0"/>
        <v>24.206184518360288</v>
      </c>
      <c r="N12" s="31"/>
    </row>
    <row r="13" spans="1:18" x14ac:dyDescent="0.25">
      <c r="A13" s="100" t="s">
        <v>11</v>
      </c>
      <c r="B13" s="101">
        <v>502131</v>
      </c>
      <c r="C13" s="101">
        <v>579086</v>
      </c>
      <c r="D13" s="101">
        <v>384900</v>
      </c>
      <c r="E13" s="101">
        <v>122307</v>
      </c>
      <c r="F13" s="101">
        <v>151138</v>
      </c>
      <c r="G13" s="101">
        <v>89219</v>
      </c>
      <c r="H13" s="101">
        <v>449582.92200000002</v>
      </c>
      <c r="I13" s="102">
        <v>513362.69</v>
      </c>
      <c r="J13" s="101">
        <v>109014</v>
      </c>
      <c r="K13" s="101">
        <v>61337</v>
      </c>
      <c r="L13" s="101">
        <v>186014</v>
      </c>
      <c r="M13" s="29">
        <f t="shared" si="0"/>
        <v>37.044914574085247</v>
      </c>
      <c r="N13" s="31"/>
    </row>
    <row r="14" spans="1:18" x14ac:dyDescent="0.25">
      <c r="A14" s="100" t="s">
        <v>12</v>
      </c>
      <c r="B14" s="101">
        <v>181065</v>
      </c>
      <c r="C14" s="101">
        <v>-50623</v>
      </c>
      <c r="D14" s="101">
        <v>32302</v>
      </c>
      <c r="E14" s="101">
        <v>76297</v>
      </c>
      <c r="F14" s="101">
        <v>144352</v>
      </c>
      <c r="G14" s="101">
        <v>134897</v>
      </c>
      <c r="H14" s="101">
        <v>-12093.855</v>
      </c>
      <c r="I14" s="102">
        <v>54179.995999999999</v>
      </c>
      <c r="J14" s="101">
        <v>-2706</v>
      </c>
      <c r="K14" s="101">
        <v>33494</v>
      </c>
      <c r="L14" s="101">
        <v>35932</v>
      </c>
      <c r="M14" s="29">
        <f t="shared" si="0"/>
        <v>19.844807113467539</v>
      </c>
      <c r="N14" s="31"/>
    </row>
    <row r="15" spans="1:18" x14ac:dyDescent="0.25">
      <c r="A15" s="100" t="s">
        <v>13</v>
      </c>
      <c r="B15" s="101">
        <v>801883</v>
      </c>
      <c r="C15" s="101">
        <v>101959</v>
      </c>
      <c r="D15" s="101">
        <v>229349</v>
      </c>
      <c r="E15" s="101">
        <v>396821</v>
      </c>
      <c r="F15" s="101">
        <v>635800</v>
      </c>
      <c r="G15" s="101">
        <v>701409</v>
      </c>
      <c r="H15" s="101">
        <v>236774.353</v>
      </c>
      <c r="I15" s="102">
        <v>202250.04800000001</v>
      </c>
      <c r="J15" s="101">
        <v>250449</v>
      </c>
      <c r="K15" s="101">
        <v>353478</v>
      </c>
      <c r="L15" s="101">
        <v>202065</v>
      </c>
      <c r="M15" s="29">
        <f t="shared" si="0"/>
        <v>25.198813293211103</v>
      </c>
      <c r="N15" s="31"/>
    </row>
    <row r="16" spans="1:18" x14ac:dyDescent="0.25">
      <c r="A16" s="100" t="s">
        <v>14</v>
      </c>
      <c r="B16" s="101">
        <v>501979</v>
      </c>
      <c r="C16" s="101">
        <v>507588</v>
      </c>
      <c r="D16" s="101">
        <v>367794</v>
      </c>
      <c r="E16" s="101">
        <v>122308</v>
      </c>
      <c r="F16" s="101">
        <v>151070</v>
      </c>
      <c r="G16" s="101">
        <v>89219</v>
      </c>
      <c r="H16" s="101">
        <v>406712.12900000002</v>
      </c>
      <c r="I16" s="102">
        <v>534334.19799999997</v>
      </c>
      <c r="J16" s="101">
        <v>84834</v>
      </c>
      <c r="K16" s="101">
        <v>61342</v>
      </c>
      <c r="L16" s="101">
        <v>186040</v>
      </c>
      <c r="M16" s="29">
        <f t="shared" si="0"/>
        <v>37.061311329756826</v>
      </c>
      <c r="N16" s="31"/>
    </row>
    <row r="17" spans="1:14" x14ac:dyDescent="0.25">
      <c r="A17" s="103" t="s">
        <v>15</v>
      </c>
      <c r="B17" s="104">
        <v>299905</v>
      </c>
      <c r="C17" s="104">
        <v>-405630</v>
      </c>
      <c r="D17" s="104">
        <v>-138445</v>
      </c>
      <c r="E17" s="104">
        <v>274513</v>
      </c>
      <c r="F17" s="104">
        <v>484731</v>
      </c>
      <c r="G17" s="104">
        <v>612190</v>
      </c>
      <c r="H17" s="104">
        <v>-169937.77600000001</v>
      </c>
      <c r="I17" s="105">
        <v>-332084.15000000002</v>
      </c>
      <c r="J17" s="104">
        <v>165615</v>
      </c>
      <c r="K17" s="104">
        <v>292137</v>
      </c>
      <c r="L17" s="104">
        <v>16025</v>
      </c>
      <c r="M17" s="30">
        <f t="shared" si="0"/>
        <v>5.3433587302645833</v>
      </c>
      <c r="N17" s="31"/>
    </row>
    <row r="18" spans="1:14" x14ac:dyDescent="0.25">
      <c r="A18" s="100" t="s">
        <v>16</v>
      </c>
      <c r="B18" s="101">
        <v>2790323</v>
      </c>
      <c r="C18" s="101">
        <v>1784624</v>
      </c>
      <c r="D18" s="101">
        <v>1392430</v>
      </c>
      <c r="E18" s="101">
        <v>1429024</v>
      </c>
      <c r="F18" s="101">
        <v>1498697</v>
      </c>
      <c r="G18" s="101">
        <v>1553687</v>
      </c>
      <c r="H18" s="101">
        <v>1152635.483</v>
      </c>
      <c r="I18" s="102">
        <v>576149.924</v>
      </c>
      <c r="J18" s="101">
        <v>609322</v>
      </c>
      <c r="K18" s="101">
        <v>917164</v>
      </c>
      <c r="L18" s="101">
        <v>844576</v>
      </c>
      <c r="M18" s="29">
        <f t="shared" si="0"/>
        <v>30.268037069543563</v>
      </c>
      <c r="N18" s="31"/>
    </row>
    <row r="19" spans="1:14" x14ac:dyDescent="0.25">
      <c r="A19" s="100" t="s">
        <v>17</v>
      </c>
      <c r="B19" s="101">
        <v>1759052</v>
      </c>
      <c r="C19" s="101">
        <v>942530</v>
      </c>
      <c r="D19" s="101">
        <v>376134</v>
      </c>
      <c r="E19" s="101">
        <v>443741</v>
      </c>
      <c r="F19" s="101">
        <v>696854</v>
      </c>
      <c r="G19" s="101">
        <v>778274</v>
      </c>
      <c r="H19" s="101">
        <v>537368.48499999999</v>
      </c>
      <c r="I19" s="102">
        <v>314208.663</v>
      </c>
      <c r="J19" s="101">
        <v>237295</v>
      </c>
      <c r="K19" s="101">
        <v>502336</v>
      </c>
      <c r="L19" s="101">
        <v>444217</v>
      </c>
      <c r="M19" s="29">
        <f t="shared" si="0"/>
        <v>25.253204567005412</v>
      </c>
      <c r="N19" s="31"/>
    </row>
    <row r="20" spans="1:14" x14ac:dyDescent="0.25">
      <c r="A20" s="100" t="s">
        <v>18</v>
      </c>
      <c r="B20" s="101">
        <v>1031271</v>
      </c>
      <c r="C20" s="101">
        <v>842094</v>
      </c>
      <c r="D20" s="101">
        <v>1016296</v>
      </c>
      <c r="E20" s="101">
        <v>985283</v>
      </c>
      <c r="F20" s="101">
        <v>801844</v>
      </c>
      <c r="G20" s="101">
        <v>775413</v>
      </c>
      <c r="H20" s="101">
        <v>615266.99800000002</v>
      </c>
      <c r="I20" s="102">
        <v>261941.261</v>
      </c>
      <c r="J20" s="101">
        <v>372027</v>
      </c>
      <c r="K20" s="101">
        <v>414828</v>
      </c>
      <c r="L20" s="101">
        <v>400358</v>
      </c>
      <c r="M20" s="29">
        <f t="shared" si="0"/>
        <v>38.821803386306804</v>
      </c>
      <c r="N20" s="31"/>
    </row>
    <row r="21" spans="1:14" x14ac:dyDescent="0.25">
      <c r="A21" s="100" t="s">
        <v>19</v>
      </c>
      <c r="B21" s="101">
        <v>697670</v>
      </c>
      <c r="C21" s="101">
        <v>507973</v>
      </c>
      <c r="D21" s="101">
        <v>122240</v>
      </c>
      <c r="E21" s="101">
        <v>275131</v>
      </c>
      <c r="F21" s="101">
        <v>690952</v>
      </c>
      <c r="G21" s="101">
        <v>519234</v>
      </c>
      <c r="H21" s="101">
        <v>431551.63199999998</v>
      </c>
      <c r="I21" s="102">
        <v>157937.87</v>
      </c>
      <c r="J21" s="101">
        <v>123132</v>
      </c>
      <c r="K21" s="101">
        <v>181166</v>
      </c>
      <c r="L21" s="101">
        <v>344822</v>
      </c>
      <c r="M21" s="29">
        <f t="shared" si="0"/>
        <v>49.424799690398039</v>
      </c>
      <c r="N21" s="31"/>
    </row>
    <row r="22" spans="1:14" x14ac:dyDescent="0.25">
      <c r="A22" s="100" t="s">
        <v>20</v>
      </c>
      <c r="B22" s="101">
        <v>6547</v>
      </c>
      <c r="C22" s="101">
        <v>6925</v>
      </c>
      <c r="D22" s="101">
        <v>7351</v>
      </c>
      <c r="E22" s="101">
        <v>6954</v>
      </c>
      <c r="F22" s="101">
        <v>7067</v>
      </c>
      <c r="G22" s="101">
        <v>7652</v>
      </c>
      <c r="H22" s="101">
        <v>7376.7071332222486</v>
      </c>
      <c r="I22" s="102">
        <v>7290.2510522463172</v>
      </c>
      <c r="J22" s="101">
        <v>7580</v>
      </c>
      <c r="K22" s="101">
        <v>8312</v>
      </c>
      <c r="L22" s="101">
        <v>8485</v>
      </c>
      <c r="M22" s="29">
        <f t="shared" si="0"/>
        <v>129.60134412708112</v>
      </c>
      <c r="N22" s="31"/>
    </row>
    <row r="23" spans="1:14" x14ac:dyDescent="0.25">
      <c r="A23" s="54" t="s">
        <v>47</v>
      </c>
      <c r="B23" s="54"/>
      <c r="C23" s="54"/>
      <c r="D23" s="54"/>
      <c r="E23" s="54"/>
      <c r="F23" s="54"/>
    </row>
    <row r="24" spans="1:14" ht="7.5" customHeight="1" x14ac:dyDescent="0.25">
      <c r="A24" s="55" t="s">
        <v>0</v>
      </c>
      <c r="B24" s="55"/>
      <c r="C24" s="55"/>
      <c r="D24" s="55"/>
      <c r="E24" s="55"/>
      <c r="F24" s="55"/>
    </row>
    <row r="25" spans="1:14" x14ac:dyDescent="0.25">
      <c r="A25" s="28" t="s">
        <v>59</v>
      </c>
    </row>
  </sheetData>
  <mergeCells count="5">
    <mergeCell ref="A4:I4"/>
    <mergeCell ref="D2:H2"/>
    <mergeCell ref="A23:F23"/>
    <mergeCell ref="A24:F24"/>
    <mergeCell ref="A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26"/>
  <sheetViews>
    <sheetView showGridLines="0" workbookViewId="0">
      <selection activeCell="I28" sqref="I28"/>
    </sheetView>
  </sheetViews>
  <sheetFormatPr defaultRowHeight="15" x14ac:dyDescent="0.25"/>
  <cols>
    <col min="1" max="1" width="42.7109375" style="5" customWidth="1"/>
    <col min="2" max="2" width="9.140625" style="5" customWidth="1"/>
    <col min="3" max="7" width="9.7109375" style="5" bestFit="1" customWidth="1"/>
    <col min="8" max="19" width="10.7109375" style="5" customWidth="1"/>
    <col min="20" max="16384" width="9.140625" style="5"/>
  </cols>
  <sheetData>
    <row r="1" spans="1:19" ht="15" customHeight="1" x14ac:dyDescent="0.25">
      <c r="A1" s="4" t="s">
        <v>0</v>
      </c>
      <c r="B1" s="4"/>
    </row>
    <row r="2" spans="1:19" ht="20.25" customHeight="1" x14ac:dyDescent="0.25">
      <c r="D2" s="52" t="s">
        <v>1</v>
      </c>
      <c r="E2" s="53"/>
      <c r="F2" s="53"/>
      <c r="G2" s="53"/>
      <c r="H2" s="53"/>
      <c r="I2" s="27"/>
    </row>
    <row r="3" spans="1:19" x14ac:dyDescent="0.25">
      <c r="A3" s="56" t="s">
        <v>108</v>
      </c>
      <c r="B3" s="56"/>
      <c r="C3" s="57"/>
      <c r="D3" s="57"/>
      <c r="E3" s="57"/>
      <c r="F3" s="57"/>
      <c r="G3" s="57"/>
      <c r="H3" s="57"/>
      <c r="I3" s="58"/>
      <c r="J3" s="59"/>
      <c r="K3" s="59"/>
      <c r="L3" s="8"/>
      <c r="M3" s="8"/>
      <c r="N3" s="8"/>
      <c r="O3" s="8"/>
      <c r="P3" s="8"/>
      <c r="Q3" s="8"/>
      <c r="R3" s="8"/>
      <c r="S3" s="8"/>
    </row>
    <row r="4" spans="1:19" x14ac:dyDescent="0.25">
      <c r="A4" s="89"/>
      <c r="B4" s="90"/>
      <c r="C4" s="90"/>
      <c r="D4" s="90"/>
      <c r="E4" s="90"/>
      <c r="F4" s="90"/>
      <c r="G4" s="90"/>
      <c r="H4" s="90"/>
      <c r="I4" s="91"/>
      <c r="K4" s="88" t="s">
        <v>2</v>
      </c>
    </row>
    <row r="5" spans="1:19" x14ac:dyDescent="0.25">
      <c r="A5" s="73" t="s">
        <v>3</v>
      </c>
      <c r="B5" s="73" t="s">
        <v>55</v>
      </c>
      <c r="C5" s="73" t="s">
        <v>21</v>
      </c>
      <c r="D5" s="73" t="s">
        <v>22</v>
      </c>
      <c r="E5" s="73" t="s">
        <v>23</v>
      </c>
      <c r="F5" s="73" t="s">
        <v>24</v>
      </c>
      <c r="G5" s="73" t="s">
        <v>25</v>
      </c>
      <c r="H5" s="73" t="s">
        <v>44</v>
      </c>
      <c r="I5" s="73" t="s">
        <v>46</v>
      </c>
      <c r="J5" s="73" t="s">
        <v>56</v>
      </c>
      <c r="K5" s="73" t="s">
        <v>57</v>
      </c>
      <c r="L5" s="73" t="s">
        <v>58</v>
      </c>
    </row>
    <row r="6" spans="1:19" x14ac:dyDescent="0.25">
      <c r="A6" s="93" t="s">
        <v>15</v>
      </c>
      <c r="B6" s="94">
        <v>299905</v>
      </c>
      <c r="C6" s="94">
        <v>-405630</v>
      </c>
      <c r="D6" s="94">
        <v>-138445</v>
      </c>
      <c r="E6" s="94">
        <v>274513</v>
      </c>
      <c r="F6" s="94">
        <v>484731</v>
      </c>
      <c r="G6" s="94">
        <v>612190</v>
      </c>
      <c r="H6" s="94">
        <v>-169937.77600000001</v>
      </c>
      <c r="I6" s="95">
        <v>-332084.15000000002</v>
      </c>
      <c r="J6" s="94">
        <v>165615</v>
      </c>
      <c r="K6" s="94">
        <v>292137</v>
      </c>
      <c r="L6" s="94">
        <v>16025</v>
      </c>
    </row>
    <row r="7" spans="1:19" x14ac:dyDescent="0.25">
      <c r="A7" s="92" t="s">
        <v>47</v>
      </c>
      <c r="B7" s="92"/>
      <c r="C7" s="92"/>
      <c r="D7" s="92"/>
      <c r="E7" s="92"/>
      <c r="F7" s="92"/>
    </row>
    <row r="8" spans="1:19" x14ac:dyDescent="0.25">
      <c r="A8" s="55" t="s">
        <v>0</v>
      </c>
      <c r="B8" s="55"/>
      <c r="C8" s="55"/>
      <c r="D8" s="55"/>
      <c r="E8" s="55"/>
      <c r="F8" s="55"/>
    </row>
    <row r="9" spans="1:19" x14ac:dyDescent="0.25">
      <c r="A9" s="15" t="s">
        <v>109</v>
      </c>
      <c r="B9" s="15"/>
      <c r="C9" s="14"/>
    </row>
    <row r="26" spans="1:2" x14ac:dyDescent="0.25">
      <c r="A26" s="16" t="s">
        <v>47</v>
      </c>
      <c r="B26" s="16"/>
    </row>
  </sheetData>
  <mergeCells count="5">
    <mergeCell ref="D2:H2"/>
    <mergeCell ref="A3:K3"/>
    <mergeCell ref="A4:I4"/>
    <mergeCell ref="A7:F7"/>
    <mergeCell ref="A8:F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"/>
  <sheetViews>
    <sheetView workbookViewId="0">
      <selection activeCell="C20" sqref="C20"/>
    </sheetView>
  </sheetViews>
  <sheetFormatPr defaultRowHeight="15" x14ac:dyDescent="0.25"/>
  <cols>
    <col min="1" max="1" width="4.42578125" customWidth="1"/>
    <col min="2" max="2" width="12" bestFit="1" customWidth="1"/>
    <col min="3" max="3" width="31.140625" bestFit="1" customWidth="1"/>
    <col min="4" max="4" width="7.42578125" bestFit="1" customWidth="1"/>
    <col min="5" max="6" width="7.7109375" customWidth="1"/>
    <col min="7" max="8" width="9.7109375" customWidth="1"/>
    <col min="9" max="12" width="7.7109375" customWidth="1"/>
    <col min="14" max="15" width="11.140625" bestFit="1" customWidth="1"/>
    <col min="16" max="17" width="10.140625" bestFit="1" customWidth="1"/>
    <col min="18" max="20" width="11.140625" bestFit="1" customWidth="1"/>
  </cols>
  <sheetData>
    <row r="1" spans="1:12" ht="15" customHeight="1" x14ac:dyDescent="0.25">
      <c r="H1" s="60" t="s">
        <v>1</v>
      </c>
      <c r="I1" s="61"/>
      <c r="J1" s="61"/>
      <c r="K1" s="61"/>
      <c r="L1" s="61"/>
    </row>
    <row r="3" spans="1:12" x14ac:dyDescent="0.25">
      <c r="A3" s="24" t="s">
        <v>107</v>
      </c>
      <c r="B3" s="24"/>
      <c r="E3" s="24"/>
    </row>
    <row r="4" spans="1:12" x14ac:dyDescent="0.25">
      <c r="E4" s="49" t="s">
        <v>2</v>
      </c>
      <c r="F4" s="50"/>
      <c r="G4" s="50"/>
      <c r="H4" s="50"/>
      <c r="I4" s="50"/>
      <c r="J4" s="50"/>
      <c r="K4" s="50"/>
      <c r="L4" s="51"/>
    </row>
    <row r="5" spans="1:12" ht="22.5" customHeight="1" x14ac:dyDescent="0.25">
      <c r="A5" s="62"/>
      <c r="B5" s="62" t="s">
        <v>30</v>
      </c>
      <c r="C5" s="62" t="s">
        <v>31</v>
      </c>
      <c r="D5" s="63" t="s">
        <v>66</v>
      </c>
      <c r="E5" s="64" t="s">
        <v>26</v>
      </c>
      <c r="F5" s="64"/>
      <c r="G5" s="64" t="s">
        <v>49</v>
      </c>
      <c r="H5" s="64"/>
      <c r="I5" s="64" t="s">
        <v>50</v>
      </c>
      <c r="J5" s="64"/>
      <c r="K5" s="64" t="s">
        <v>51</v>
      </c>
      <c r="L5" s="64"/>
    </row>
    <row r="6" spans="1:12" x14ac:dyDescent="0.25">
      <c r="A6" s="63"/>
      <c r="B6" s="63"/>
      <c r="C6" s="63"/>
      <c r="D6" s="65"/>
      <c r="E6" s="26" t="s">
        <v>57</v>
      </c>
      <c r="F6" s="26" t="s">
        <v>58</v>
      </c>
      <c r="G6" s="26" t="s">
        <v>57</v>
      </c>
      <c r="H6" s="26" t="s">
        <v>58</v>
      </c>
      <c r="I6" s="26" t="s">
        <v>57</v>
      </c>
      <c r="J6" s="26" t="s">
        <v>58</v>
      </c>
      <c r="K6" s="26" t="s">
        <v>57</v>
      </c>
      <c r="L6" s="26" t="s">
        <v>58</v>
      </c>
    </row>
    <row r="7" spans="1:12" x14ac:dyDescent="0.25">
      <c r="A7" s="32" t="s">
        <v>32</v>
      </c>
      <c r="B7" s="33">
        <v>99172175603</v>
      </c>
      <c r="C7" s="76" t="s">
        <v>73</v>
      </c>
      <c r="D7" s="34" t="s">
        <v>99</v>
      </c>
      <c r="E7" s="34">
        <v>686</v>
      </c>
      <c r="F7" s="34">
        <v>699</v>
      </c>
      <c r="G7" s="34">
        <v>798485.10499999998</v>
      </c>
      <c r="H7" s="34">
        <v>944985.73499999999</v>
      </c>
      <c r="I7" s="34">
        <v>40364.087</v>
      </c>
      <c r="J7" s="34">
        <v>113627.526</v>
      </c>
      <c r="K7" s="34">
        <v>16321.817999999999</v>
      </c>
      <c r="L7" s="34">
        <v>11334.251</v>
      </c>
    </row>
    <row r="8" spans="1:12" x14ac:dyDescent="0.25">
      <c r="A8" s="32" t="s">
        <v>33</v>
      </c>
      <c r="B8" s="33">
        <v>15538072333</v>
      </c>
      <c r="C8" s="76" t="s">
        <v>98</v>
      </c>
      <c r="D8" s="34" t="s">
        <v>99</v>
      </c>
      <c r="E8" s="34">
        <v>852</v>
      </c>
      <c r="F8" s="34">
        <v>877</v>
      </c>
      <c r="G8" s="34">
        <v>764187.84600000002</v>
      </c>
      <c r="H8" s="34">
        <v>621312.51699999999</v>
      </c>
      <c r="I8" s="34">
        <v>329621.89799999999</v>
      </c>
      <c r="J8" s="34">
        <v>295035.56599999999</v>
      </c>
      <c r="K8" s="34">
        <v>98230.182000000001</v>
      </c>
      <c r="L8" s="34">
        <v>21427.492999999999</v>
      </c>
    </row>
    <row r="9" spans="1:12" x14ac:dyDescent="0.25">
      <c r="A9" s="32" t="s">
        <v>34</v>
      </c>
      <c r="B9" s="33">
        <v>97133410183</v>
      </c>
      <c r="C9" s="76" t="s">
        <v>80</v>
      </c>
      <c r="D9" s="34" t="s">
        <v>100</v>
      </c>
      <c r="E9" s="34">
        <v>65</v>
      </c>
      <c r="F9" s="34">
        <v>71</v>
      </c>
      <c r="G9" s="34">
        <v>302670.73300000001</v>
      </c>
      <c r="H9" s="34">
        <v>317600.951</v>
      </c>
      <c r="I9" s="34">
        <v>289144.538</v>
      </c>
      <c r="J9" s="34">
        <v>306589.48700000002</v>
      </c>
      <c r="K9" s="34">
        <v>22491.32</v>
      </c>
      <c r="L9" s="34">
        <v>23492.731</v>
      </c>
    </row>
    <row r="10" spans="1:12" x14ac:dyDescent="0.25">
      <c r="A10" s="32" t="s">
        <v>35</v>
      </c>
      <c r="B10" s="33">
        <v>82292688592</v>
      </c>
      <c r="C10" s="76" t="s">
        <v>81</v>
      </c>
      <c r="D10" s="34" t="s">
        <v>99</v>
      </c>
      <c r="E10" s="34">
        <v>58</v>
      </c>
      <c r="F10" s="34">
        <v>68</v>
      </c>
      <c r="G10" s="34">
        <v>138592.52499999999</v>
      </c>
      <c r="H10" s="34">
        <v>134558.345</v>
      </c>
      <c r="I10" s="34">
        <v>7954.81</v>
      </c>
      <c r="J10" s="34">
        <v>8305.5949999999993</v>
      </c>
      <c r="K10" s="34">
        <v>7850.6769999999997</v>
      </c>
      <c r="L10" s="34">
        <v>13021.56</v>
      </c>
    </row>
    <row r="11" spans="1:12" x14ac:dyDescent="0.25">
      <c r="A11" s="42" t="s">
        <v>36</v>
      </c>
      <c r="B11" s="33">
        <v>83237708701</v>
      </c>
      <c r="C11" s="82" t="s">
        <v>72</v>
      </c>
      <c r="D11" s="34" t="s">
        <v>99</v>
      </c>
      <c r="E11" s="34">
        <v>43</v>
      </c>
      <c r="F11" s="34">
        <v>36</v>
      </c>
      <c r="G11" s="34">
        <v>140911.68299999999</v>
      </c>
      <c r="H11" s="34">
        <v>133827.64199999999</v>
      </c>
      <c r="I11" s="34">
        <v>0</v>
      </c>
      <c r="J11" s="34">
        <v>0</v>
      </c>
      <c r="K11" s="34">
        <v>0</v>
      </c>
      <c r="L11" s="34">
        <v>0</v>
      </c>
    </row>
    <row r="12" spans="1:12" x14ac:dyDescent="0.25">
      <c r="A12" s="77" t="s">
        <v>67</v>
      </c>
      <c r="B12" s="78"/>
      <c r="C12" s="78"/>
      <c r="D12" s="78"/>
      <c r="E12" s="80">
        <f>SUM(E7:E11)</f>
        <v>1704</v>
      </c>
      <c r="F12" s="43">
        <f t="shared" ref="F12:L12" si="0">SUM(F7:F11)</f>
        <v>1751</v>
      </c>
      <c r="G12" s="43">
        <f t="shared" si="0"/>
        <v>2144847.892</v>
      </c>
      <c r="H12" s="43">
        <f t="shared" si="0"/>
        <v>2152285.1899999995</v>
      </c>
      <c r="I12" s="43">
        <f t="shared" si="0"/>
        <v>667085.3330000001</v>
      </c>
      <c r="J12" s="43">
        <f t="shared" si="0"/>
        <v>723558.174</v>
      </c>
      <c r="K12" s="43">
        <f t="shared" si="0"/>
        <v>144893.997</v>
      </c>
      <c r="L12" s="43">
        <f t="shared" si="0"/>
        <v>69276.035000000003</v>
      </c>
    </row>
    <row r="13" spans="1:12" x14ac:dyDescent="0.25">
      <c r="A13" s="74" t="s">
        <v>68</v>
      </c>
      <c r="B13" s="79"/>
      <c r="C13" s="79"/>
      <c r="D13" s="79"/>
      <c r="E13" s="80">
        <v>3427</v>
      </c>
      <c r="F13" s="43">
        <v>3604</v>
      </c>
      <c r="G13" s="43">
        <v>3713105</v>
      </c>
      <c r="H13" s="43">
        <v>3701897</v>
      </c>
      <c r="I13" s="43">
        <v>923391</v>
      </c>
      <c r="J13" s="43">
        <v>844576</v>
      </c>
      <c r="K13" s="43">
        <v>298492</v>
      </c>
      <c r="L13" s="43">
        <v>16025</v>
      </c>
    </row>
    <row r="14" spans="1:12" x14ac:dyDescent="0.25">
      <c r="A14" s="74" t="s">
        <v>69</v>
      </c>
      <c r="B14" s="79"/>
      <c r="C14" s="79"/>
      <c r="D14" s="79"/>
      <c r="E14" s="81">
        <f>E12/E13*100</f>
        <v>49.722789611905455</v>
      </c>
      <c r="F14" s="75">
        <f t="shared" ref="F14:L14" si="1">F12/F13*100</f>
        <v>48.584905660377359</v>
      </c>
      <c r="G14" s="75">
        <f t="shared" si="1"/>
        <v>57.76426715646339</v>
      </c>
      <c r="H14" s="75">
        <f t="shared" si="1"/>
        <v>58.140061433367798</v>
      </c>
      <c r="I14" s="75">
        <f t="shared" si="1"/>
        <v>72.242997061916356</v>
      </c>
      <c r="J14" s="75">
        <f t="shared" si="1"/>
        <v>85.671173938165424</v>
      </c>
      <c r="K14" s="75">
        <f t="shared" si="1"/>
        <v>48.54200347077979</v>
      </c>
      <c r="L14" s="75">
        <f t="shared" si="1"/>
        <v>432.29975039001562</v>
      </c>
    </row>
    <row r="15" spans="1:12" x14ac:dyDescent="0.25">
      <c r="A15" s="25" t="s">
        <v>60</v>
      </c>
      <c r="B15" s="25"/>
    </row>
  </sheetData>
  <mergeCells count="13">
    <mergeCell ref="A14:D14"/>
    <mergeCell ref="A5:A6"/>
    <mergeCell ref="B5:B6"/>
    <mergeCell ref="D5:D6"/>
    <mergeCell ref="A12:D12"/>
    <mergeCell ref="A13:D13"/>
    <mergeCell ref="E4:L4"/>
    <mergeCell ref="H1:L1"/>
    <mergeCell ref="C5:C6"/>
    <mergeCell ref="E5:F5"/>
    <mergeCell ref="G5:H5"/>
    <mergeCell ref="I5:J5"/>
    <mergeCell ref="K5:L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"/>
  <sheetViews>
    <sheetView workbookViewId="0">
      <selection activeCell="C26" sqref="C26"/>
    </sheetView>
  </sheetViews>
  <sheetFormatPr defaultRowHeight="15" x14ac:dyDescent="0.25"/>
  <cols>
    <col min="1" max="1" width="5.28515625" style="1" customWidth="1"/>
    <col min="2" max="2" width="12.28515625" style="1" customWidth="1"/>
    <col min="3" max="3" width="30.5703125" style="1" bestFit="1" customWidth="1"/>
    <col min="4" max="4" width="10.7109375" style="1" customWidth="1"/>
    <col min="5" max="5" width="6.5703125" style="1" customWidth="1"/>
    <col min="6" max="6" width="12.28515625" style="1" customWidth="1"/>
    <col min="7" max="7" width="31.140625" style="1" bestFit="1" customWidth="1"/>
    <col min="8" max="8" width="10.7109375" style="1" customWidth="1"/>
    <col min="9" max="9" width="12.85546875" style="1" customWidth="1"/>
    <col min="10" max="10" width="9.140625" style="1"/>
    <col min="11" max="11" width="14" style="1" customWidth="1"/>
    <col min="12" max="13" width="11.140625" style="1" bestFit="1" customWidth="1"/>
    <col min="14" max="14" width="13.85546875" style="1" customWidth="1"/>
    <col min="15" max="15" width="10.140625" style="1" bestFit="1" customWidth="1"/>
    <col min="16" max="16" width="8.140625" style="1" bestFit="1" customWidth="1"/>
    <col min="17" max="19" width="11.140625" style="1" bestFit="1" customWidth="1"/>
    <col min="20" max="16384" width="9.140625" style="1"/>
  </cols>
  <sheetData>
    <row r="1" spans="1:10" x14ac:dyDescent="0.25">
      <c r="G1" s="66" t="s">
        <v>1</v>
      </c>
      <c r="H1" s="55"/>
      <c r="I1" s="55"/>
      <c r="J1" s="2"/>
    </row>
    <row r="4" spans="1:10" s="11" customFormat="1" ht="16.5" customHeight="1" x14ac:dyDescent="0.2">
      <c r="A4" s="9" t="s">
        <v>106</v>
      </c>
      <c r="B4" s="9"/>
      <c r="C4" s="9"/>
      <c r="D4" s="10"/>
      <c r="E4" s="10"/>
      <c r="F4" s="10"/>
      <c r="G4" s="10"/>
      <c r="H4" s="10"/>
    </row>
    <row r="5" spans="1:10" x14ac:dyDescent="0.25">
      <c r="A5" s="3"/>
      <c r="B5" s="3"/>
      <c r="G5" s="6" t="s">
        <v>29</v>
      </c>
    </row>
    <row r="6" spans="1:10" ht="22.5" x14ac:dyDescent="0.25">
      <c r="A6" s="17" t="s">
        <v>63</v>
      </c>
      <c r="B6" s="17" t="s">
        <v>30</v>
      </c>
      <c r="C6" s="18" t="s">
        <v>31</v>
      </c>
      <c r="D6" s="18" t="s">
        <v>27</v>
      </c>
      <c r="E6" s="17" t="s">
        <v>62</v>
      </c>
      <c r="F6" s="17" t="s">
        <v>30</v>
      </c>
      <c r="G6" s="18" t="s">
        <v>31</v>
      </c>
      <c r="H6" s="18" t="s">
        <v>27</v>
      </c>
    </row>
    <row r="7" spans="1:10" x14ac:dyDescent="0.25">
      <c r="A7" s="19" t="s">
        <v>32</v>
      </c>
      <c r="B7" s="44">
        <v>70842641204</v>
      </c>
      <c r="C7" s="44" t="s">
        <v>70</v>
      </c>
      <c r="D7" s="45">
        <v>587266.15599999996</v>
      </c>
      <c r="E7" s="21" t="s">
        <v>32</v>
      </c>
      <c r="F7" s="35">
        <v>97133410183</v>
      </c>
      <c r="G7" s="35" t="s">
        <v>80</v>
      </c>
      <c r="H7" s="36">
        <v>23492.731</v>
      </c>
    </row>
    <row r="8" spans="1:10" x14ac:dyDescent="0.25">
      <c r="A8" s="19" t="s">
        <v>33</v>
      </c>
      <c r="B8" s="44">
        <v>15538072333</v>
      </c>
      <c r="C8" s="44" t="s">
        <v>71</v>
      </c>
      <c r="D8" s="45">
        <v>80708.031000000003</v>
      </c>
      <c r="E8" s="21" t="s">
        <v>33</v>
      </c>
      <c r="F8" s="35">
        <v>15538072333</v>
      </c>
      <c r="G8" s="35" t="s">
        <v>101</v>
      </c>
      <c r="H8" s="36">
        <v>21427.492999999999</v>
      </c>
    </row>
    <row r="9" spans="1:10" x14ac:dyDescent="0.25">
      <c r="A9" s="19" t="s">
        <v>34</v>
      </c>
      <c r="B9" s="44">
        <v>64094464626</v>
      </c>
      <c r="C9" s="44" t="s">
        <v>83</v>
      </c>
      <c r="D9" s="45">
        <v>20861.001</v>
      </c>
      <c r="E9" s="21" t="s">
        <v>34</v>
      </c>
      <c r="F9" s="35">
        <v>82292688592</v>
      </c>
      <c r="G9" s="35" t="s">
        <v>81</v>
      </c>
      <c r="H9" s="36">
        <v>13021.56</v>
      </c>
    </row>
    <row r="10" spans="1:10" x14ac:dyDescent="0.25">
      <c r="A10" s="19" t="s">
        <v>35</v>
      </c>
      <c r="B10" s="44">
        <v>15834377307</v>
      </c>
      <c r="C10" s="44" t="s">
        <v>84</v>
      </c>
      <c r="D10" s="45">
        <v>13367.86</v>
      </c>
      <c r="E10" s="21" t="s">
        <v>35</v>
      </c>
      <c r="F10" s="35">
        <v>19862947689</v>
      </c>
      <c r="G10" s="35" t="s">
        <v>86</v>
      </c>
      <c r="H10" s="36">
        <v>11571.769</v>
      </c>
    </row>
    <row r="11" spans="1:10" x14ac:dyDescent="0.25">
      <c r="A11" s="19" t="s">
        <v>36</v>
      </c>
      <c r="B11" s="44">
        <v>15933407</v>
      </c>
      <c r="C11" s="44" t="s">
        <v>85</v>
      </c>
      <c r="D11" s="45">
        <v>7512.165</v>
      </c>
      <c r="E11" s="21" t="s">
        <v>36</v>
      </c>
      <c r="F11" s="35">
        <v>99172175603</v>
      </c>
      <c r="G11" s="35" t="s">
        <v>73</v>
      </c>
      <c r="H11" s="36">
        <v>11334.251</v>
      </c>
    </row>
    <row r="12" spans="1:10" x14ac:dyDescent="0.25">
      <c r="A12" s="67" t="s">
        <v>48</v>
      </c>
      <c r="B12" s="67"/>
      <c r="C12" s="67"/>
      <c r="D12" s="20">
        <f>SUM(D7:D11)</f>
        <v>709715.21299999999</v>
      </c>
      <c r="E12" s="67" t="s">
        <v>52</v>
      </c>
      <c r="F12" s="67"/>
      <c r="G12" s="67"/>
      <c r="H12" s="20">
        <f>SUM(H7:H11)</f>
        <v>80847.804000000004</v>
      </c>
    </row>
    <row r="13" spans="1:10" x14ac:dyDescent="0.25">
      <c r="A13" s="68" t="s">
        <v>53</v>
      </c>
      <c r="B13" s="68"/>
      <c r="C13" s="68"/>
      <c r="D13" s="83">
        <v>801883</v>
      </c>
      <c r="E13" s="68" t="s">
        <v>53</v>
      </c>
      <c r="F13" s="68"/>
      <c r="G13" s="68"/>
      <c r="H13" s="83">
        <v>202065</v>
      </c>
    </row>
    <row r="14" spans="1:10" x14ac:dyDescent="0.25">
      <c r="A14" s="68" t="s">
        <v>54</v>
      </c>
      <c r="B14" s="69"/>
      <c r="C14" s="69"/>
      <c r="D14" s="84">
        <f>D12/D13</f>
        <v>0.88506080438168655</v>
      </c>
      <c r="E14" s="68" t="s">
        <v>54</v>
      </c>
      <c r="F14" s="69"/>
      <c r="G14" s="69"/>
      <c r="H14" s="84">
        <f>H12/H13</f>
        <v>0.40010790587187295</v>
      </c>
    </row>
    <row r="15" spans="1:10" s="6" customFormat="1" ht="12" x14ac:dyDescent="0.2">
      <c r="A15" s="6" t="s">
        <v>47</v>
      </c>
    </row>
  </sheetData>
  <mergeCells count="7">
    <mergeCell ref="G1:I1"/>
    <mergeCell ref="A12:C12"/>
    <mergeCell ref="E12:G12"/>
    <mergeCell ref="A14:C14"/>
    <mergeCell ref="E14:G14"/>
    <mergeCell ref="A13:C13"/>
    <mergeCell ref="E13:G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5"/>
  <sheetViews>
    <sheetView workbookViewId="0">
      <selection activeCell="F20" sqref="F20"/>
    </sheetView>
  </sheetViews>
  <sheetFormatPr defaultRowHeight="15" x14ac:dyDescent="0.25"/>
  <cols>
    <col min="1" max="1" width="5.28515625" style="1" customWidth="1"/>
    <col min="2" max="2" width="14" style="1" customWidth="1"/>
    <col min="3" max="3" width="30.5703125" style="1" bestFit="1" customWidth="1"/>
    <col min="4" max="4" width="12.28515625" style="1" customWidth="1"/>
    <col min="5" max="5" width="6.5703125" style="1" customWidth="1"/>
    <col min="6" max="6" width="12.28515625" style="1" customWidth="1"/>
    <col min="7" max="7" width="31.140625" style="1" bestFit="1" customWidth="1"/>
    <col min="8" max="8" width="12.28515625" style="1" customWidth="1"/>
    <col min="9" max="9" width="12.85546875" style="1" customWidth="1"/>
    <col min="10" max="10" width="9.140625" style="1"/>
    <col min="11" max="11" width="14" style="1" customWidth="1"/>
    <col min="12" max="13" width="11.140625" style="1" bestFit="1" customWidth="1"/>
    <col min="14" max="14" width="13.85546875" style="1" customWidth="1"/>
    <col min="15" max="15" width="15.28515625" style="1" customWidth="1"/>
    <col min="16" max="16" width="8.140625" style="1" bestFit="1" customWidth="1"/>
    <col min="17" max="19" width="11.140625" style="1" bestFit="1" customWidth="1"/>
    <col min="20" max="16384" width="9.140625" style="1"/>
  </cols>
  <sheetData>
    <row r="1" spans="1:10" x14ac:dyDescent="0.25">
      <c r="G1" s="66" t="s">
        <v>1</v>
      </c>
      <c r="H1" s="55"/>
      <c r="I1" s="55"/>
      <c r="J1" s="2"/>
    </row>
    <row r="4" spans="1:10" s="11" customFormat="1" ht="12" x14ac:dyDescent="0.2">
      <c r="A4" s="9" t="s">
        <v>105</v>
      </c>
      <c r="B4" s="9"/>
      <c r="C4" s="9"/>
      <c r="D4" s="10"/>
      <c r="E4" s="10"/>
      <c r="F4" s="10"/>
      <c r="G4" s="10"/>
      <c r="H4" s="10"/>
    </row>
    <row r="5" spans="1:10" x14ac:dyDescent="0.25">
      <c r="A5" s="3"/>
      <c r="B5" s="3"/>
      <c r="G5" s="6" t="s">
        <v>29</v>
      </c>
    </row>
    <row r="6" spans="1:10" ht="22.5" x14ac:dyDescent="0.25">
      <c r="A6" s="17" t="s">
        <v>63</v>
      </c>
      <c r="B6" s="17" t="s">
        <v>30</v>
      </c>
      <c r="C6" s="18" t="s">
        <v>31</v>
      </c>
      <c r="D6" s="18" t="s">
        <v>49</v>
      </c>
      <c r="E6" s="17" t="s">
        <v>62</v>
      </c>
      <c r="F6" s="17" t="s">
        <v>30</v>
      </c>
      <c r="G6" s="18" t="s">
        <v>31</v>
      </c>
      <c r="H6" s="18" t="s">
        <v>49</v>
      </c>
    </row>
    <row r="7" spans="1:10" x14ac:dyDescent="0.25">
      <c r="A7" s="46" t="s">
        <v>32</v>
      </c>
      <c r="B7" s="46">
        <v>70842641204</v>
      </c>
      <c r="C7" s="35" t="s">
        <v>70</v>
      </c>
      <c r="D7" s="36">
        <v>1739085</v>
      </c>
      <c r="E7" s="47" t="s">
        <v>32</v>
      </c>
      <c r="F7" s="44">
        <v>99172175603</v>
      </c>
      <c r="G7" s="44" t="s">
        <v>73</v>
      </c>
      <c r="H7" s="45">
        <v>944985.73499999999</v>
      </c>
    </row>
    <row r="8" spans="1:10" x14ac:dyDescent="0.25">
      <c r="A8" s="46" t="s">
        <v>33</v>
      </c>
      <c r="B8" s="46">
        <v>15538072333</v>
      </c>
      <c r="C8" s="35" t="s">
        <v>71</v>
      </c>
      <c r="D8" s="36">
        <v>1415022</v>
      </c>
      <c r="E8" s="47" t="s">
        <v>33</v>
      </c>
      <c r="F8" s="44">
        <v>15538072333</v>
      </c>
      <c r="G8" s="44" t="s">
        <v>101</v>
      </c>
      <c r="H8" s="45">
        <v>621312.51699999999</v>
      </c>
    </row>
    <row r="9" spans="1:10" x14ac:dyDescent="0.25">
      <c r="A9" s="46" t="s">
        <v>34</v>
      </c>
      <c r="B9" s="46">
        <v>83237708701</v>
      </c>
      <c r="C9" s="35" t="s">
        <v>72</v>
      </c>
      <c r="D9" s="36">
        <v>1306812</v>
      </c>
      <c r="E9" s="47" t="s">
        <v>34</v>
      </c>
      <c r="F9" s="44">
        <v>97133410183</v>
      </c>
      <c r="G9" s="44" t="s">
        <v>80</v>
      </c>
      <c r="H9" s="45">
        <v>317600.951</v>
      </c>
    </row>
    <row r="10" spans="1:10" x14ac:dyDescent="0.25">
      <c r="A10" s="46" t="s">
        <v>35</v>
      </c>
      <c r="B10" s="46">
        <v>99172175603</v>
      </c>
      <c r="C10" s="35" t="s">
        <v>73</v>
      </c>
      <c r="D10" s="36">
        <v>823447</v>
      </c>
      <c r="E10" s="47" t="s">
        <v>35</v>
      </c>
      <c r="F10" s="44">
        <v>82292688592</v>
      </c>
      <c r="G10" s="44" t="s">
        <v>81</v>
      </c>
      <c r="H10" s="45">
        <v>134558.345</v>
      </c>
    </row>
    <row r="11" spans="1:10" x14ac:dyDescent="0.25">
      <c r="A11" s="46" t="s">
        <v>36</v>
      </c>
      <c r="B11" s="46">
        <v>26208409407</v>
      </c>
      <c r="C11" s="35" t="s">
        <v>74</v>
      </c>
      <c r="D11" s="36">
        <v>656915</v>
      </c>
      <c r="E11" s="47" t="s">
        <v>36</v>
      </c>
      <c r="F11" s="44">
        <v>83237708701</v>
      </c>
      <c r="G11" s="44" t="s">
        <v>82</v>
      </c>
      <c r="H11" s="45">
        <v>133827.64199999999</v>
      </c>
    </row>
    <row r="12" spans="1:10" x14ac:dyDescent="0.25">
      <c r="A12" s="67" t="s">
        <v>75</v>
      </c>
      <c r="B12" s="67"/>
      <c r="C12" s="67"/>
      <c r="D12" s="20">
        <f>SUM(D7:D11)</f>
        <v>5941281</v>
      </c>
      <c r="E12" s="67" t="s">
        <v>77</v>
      </c>
      <c r="F12" s="67"/>
      <c r="G12" s="67"/>
      <c r="H12" s="20">
        <f>SUM(H7:H11)</f>
        <v>2152285.1899999995</v>
      </c>
    </row>
    <row r="13" spans="1:10" x14ac:dyDescent="0.25">
      <c r="A13" s="68" t="s">
        <v>53</v>
      </c>
      <c r="B13" s="68"/>
      <c r="C13" s="68"/>
      <c r="D13" s="83">
        <v>8394108</v>
      </c>
      <c r="E13" s="68" t="s">
        <v>53</v>
      </c>
      <c r="F13" s="68"/>
      <c r="G13" s="68"/>
      <c r="H13" s="83">
        <v>3701897</v>
      </c>
    </row>
    <row r="14" spans="1:10" x14ac:dyDescent="0.25">
      <c r="A14" s="68" t="s">
        <v>76</v>
      </c>
      <c r="B14" s="69"/>
      <c r="C14" s="69"/>
      <c r="D14" s="84">
        <f>D12/D13</f>
        <v>0.7077918225498171</v>
      </c>
      <c r="E14" s="68" t="s">
        <v>76</v>
      </c>
      <c r="F14" s="69"/>
      <c r="G14" s="69"/>
      <c r="H14" s="84">
        <f>H12/H13</f>
        <v>0.58140061433367796</v>
      </c>
    </row>
    <row r="15" spans="1:10" s="6" customFormat="1" ht="12" x14ac:dyDescent="0.2">
      <c r="A15" s="6" t="s">
        <v>47</v>
      </c>
    </row>
  </sheetData>
  <mergeCells count="7">
    <mergeCell ref="A14:C14"/>
    <mergeCell ref="E14:G14"/>
    <mergeCell ref="G1:I1"/>
    <mergeCell ref="A12:C12"/>
    <mergeCell ref="E12:G12"/>
    <mergeCell ref="A13:C13"/>
    <mergeCell ref="E13:G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9"/>
  <sheetViews>
    <sheetView workbookViewId="0">
      <selection activeCell="I10" sqref="I10"/>
    </sheetView>
  </sheetViews>
  <sheetFormatPr defaultRowHeight="15" x14ac:dyDescent="0.25"/>
  <cols>
    <col min="1" max="1" width="4.5703125" customWidth="1"/>
    <col min="2" max="2" width="14" customWidth="1"/>
    <col min="3" max="3" width="35.42578125" customWidth="1"/>
    <col min="4" max="4" width="9.5703125" bestFit="1" customWidth="1"/>
    <col min="5" max="5" width="12.140625" customWidth="1"/>
    <col min="6" max="6" width="12.85546875" customWidth="1"/>
    <col min="10" max="10" width="19.28515625" customWidth="1"/>
  </cols>
  <sheetData>
    <row r="1" spans="1:6" x14ac:dyDescent="0.25">
      <c r="D1" s="53"/>
      <c r="E1" s="53"/>
      <c r="F1" s="53"/>
    </row>
    <row r="3" spans="1:6" s="12" customFormat="1" ht="12" x14ac:dyDescent="0.2">
      <c r="A3" s="9" t="s">
        <v>104</v>
      </c>
      <c r="B3" s="10"/>
      <c r="C3" s="10"/>
      <c r="D3" s="10"/>
      <c r="E3" s="10"/>
    </row>
    <row r="4" spans="1:6" x14ac:dyDescent="0.25">
      <c r="E4" s="6" t="s">
        <v>29</v>
      </c>
    </row>
    <row r="5" spans="1:6" ht="25.5" customHeight="1" x14ac:dyDescent="0.25">
      <c r="A5" s="39" t="s">
        <v>65</v>
      </c>
      <c r="B5" s="7" t="s">
        <v>30</v>
      </c>
      <c r="C5" s="7" t="s">
        <v>31</v>
      </c>
      <c r="D5" s="7" t="s">
        <v>26</v>
      </c>
      <c r="E5" s="7" t="s">
        <v>49</v>
      </c>
      <c r="F5" s="7" t="s">
        <v>28</v>
      </c>
    </row>
    <row r="6" spans="1:6" x14ac:dyDescent="0.25">
      <c r="A6" s="40" t="s">
        <v>32</v>
      </c>
      <c r="B6" s="41">
        <v>70842641204</v>
      </c>
      <c r="C6" s="85" t="s">
        <v>70</v>
      </c>
      <c r="D6" s="38">
        <v>2</v>
      </c>
      <c r="E6" s="38">
        <v>127029.518</v>
      </c>
      <c r="F6" s="38">
        <v>137847.351</v>
      </c>
    </row>
    <row r="7" spans="1:6" x14ac:dyDescent="0.25">
      <c r="A7" s="40" t="s">
        <v>33</v>
      </c>
      <c r="B7" s="41">
        <v>29241599964</v>
      </c>
      <c r="C7" s="37" t="s">
        <v>87</v>
      </c>
      <c r="D7" s="38">
        <v>2</v>
      </c>
      <c r="E7" s="38">
        <v>296.80599999999998</v>
      </c>
      <c r="F7" s="38">
        <v>14412.709000000001</v>
      </c>
    </row>
    <row r="8" spans="1:6" x14ac:dyDescent="0.25">
      <c r="A8" s="40" t="s">
        <v>34</v>
      </c>
      <c r="B8" s="41">
        <v>98290981639</v>
      </c>
      <c r="C8" s="37" t="s">
        <v>88</v>
      </c>
      <c r="D8" s="38">
        <v>1</v>
      </c>
      <c r="E8" s="38">
        <v>879.32399999999996</v>
      </c>
      <c r="F8" s="38">
        <v>8488.1740000000009</v>
      </c>
    </row>
    <row r="9" spans="1:6" x14ac:dyDescent="0.25">
      <c r="A9" s="40" t="s">
        <v>35</v>
      </c>
      <c r="B9" s="41">
        <v>31871209730</v>
      </c>
      <c r="C9" s="37" t="s">
        <v>89</v>
      </c>
      <c r="D9" s="38">
        <v>0</v>
      </c>
      <c r="E9" s="38">
        <v>17.891999999999999</v>
      </c>
      <c r="F9" s="38">
        <v>3214.4969999999998</v>
      </c>
    </row>
    <row r="10" spans="1:6" x14ac:dyDescent="0.25">
      <c r="A10" s="40" t="s">
        <v>36</v>
      </c>
      <c r="B10" s="41">
        <v>99737232491</v>
      </c>
      <c r="C10" s="37" t="s">
        <v>90</v>
      </c>
      <c r="D10" s="38">
        <v>10</v>
      </c>
      <c r="E10" s="38">
        <v>1688.86</v>
      </c>
      <c r="F10" s="38">
        <v>3119.723</v>
      </c>
    </row>
    <row r="11" spans="1:6" x14ac:dyDescent="0.25">
      <c r="A11" s="40" t="s">
        <v>37</v>
      </c>
      <c r="B11" s="41">
        <v>87872797028</v>
      </c>
      <c r="C11" s="37" t="s">
        <v>91</v>
      </c>
      <c r="D11" s="38">
        <v>2</v>
      </c>
      <c r="E11" s="38">
        <v>55.914000000000001</v>
      </c>
      <c r="F11" s="38">
        <v>2197.48</v>
      </c>
    </row>
    <row r="12" spans="1:6" ht="15" customHeight="1" x14ac:dyDescent="0.25">
      <c r="A12" s="40" t="s">
        <v>38</v>
      </c>
      <c r="B12" s="41">
        <v>85896793612</v>
      </c>
      <c r="C12" s="37" t="s">
        <v>92</v>
      </c>
      <c r="D12" s="38">
        <v>41</v>
      </c>
      <c r="E12" s="38">
        <v>24829.841</v>
      </c>
      <c r="F12" s="38">
        <v>1773.837</v>
      </c>
    </row>
    <row r="13" spans="1:6" x14ac:dyDescent="0.25">
      <c r="A13" s="40" t="s">
        <v>39</v>
      </c>
      <c r="B13" s="41">
        <v>18997517546</v>
      </c>
      <c r="C13" s="37" t="s">
        <v>102</v>
      </c>
      <c r="D13" s="38">
        <v>0</v>
      </c>
      <c r="E13" s="38">
        <v>108.2</v>
      </c>
      <c r="F13" s="38">
        <v>1099.462</v>
      </c>
    </row>
    <row r="14" spans="1:6" x14ac:dyDescent="0.25">
      <c r="A14" s="40" t="s">
        <v>40</v>
      </c>
      <c r="B14" s="41">
        <v>25104092057</v>
      </c>
      <c r="C14" s="37" t="s">
        <v>64</v>
      </c>
      <c r="D14" s="38">
        <v>8</v>
      </c>
      <c r="E14" s="38">
        <v>3383.335</v>
      </c>
      <c r="F14" s="38">
        <v>936.86900000000003</v>
      </c>
    </row>
    <row r="15" spans="1:6" x14ac:dyDescent="0.25">
      <c r="A15" s="40" t="s">
        <v>41</v>
      </c>
      <c r="B15" s="41">
        <v>68896667605</v>
      </c>
      <c r="C15" s="37" t="s">
        <v>93</v>
      </c>
      <c r="D15" s="38">
        <v>1</v>
      </c>
      <c r="E15" s="38">
        <v>0.873</v>
      </c>
      <c r="F15" s="38">
        <v>916.15499999999997</v>
      </c>
    </row>
    <row r="16" spans="1:6" x14ac:dyDescent="0.25">
      <c r="A16" s="70" t="s">
        <v>45</v>
      </c>
      <c r="B16" s="71"/>
      <c r="C16" s="71"/>
      <c r="D16" s="22">
        <f>SUM(D6:D15)</f>
        <v>67</v>
      </c>
      <c r="E16" s="22">
        <f>SUM(E6:E15)</f>
        <v>158290.56299999999</v>
      </c>
      <c r="F16" s="22">
        <f>SUM(F6:F15)</f>
        <v>174006.25700000001</v>
      </c>
    </row>
    <row r="17" spans="1:6" x14ac:dyDescent="0.25">
      <c r="A17" s="71" t="s">
        <v>42</v>
      </c>
      <c r="B17" s="71"/>
      <c r="C17" s="71"/>
      <c r="D17" s="22">
        <v>3604</v>
      </c>
      <c r="E17" s="22">
        <v>3701897</v>
      </c>
      <c r="F17" s="22">
        <v>186040</v>
      </c>
    </row>
    <row r="18" spans="1:6" x14ac:dyDescent="0.25">
      <c r="A18" s="71" t="s">
        <v>43</v>
      </c>
      <c r="B18" s="71"/>
      <c r="C18" s="71"/>
      <c r="D18" s="23">
        <f>D16/D17*100</f>
        <v>1.8590455049944505</v>
      </c>
      <c r="E18" s="23">
        <f>E16/E17*100</f>
        <v>4.2759310429220472</v>
      </c>
      <c r="F18" s="23">
        <f>F16/F17*100</f>
        <v>93.53163674478607</v>
      </c>
    </row>
    <row r="19" spans="1:6" x14ac:dyDescent="0.25">
      <c r="A19" s="6" t="s">
        <v>47</v>
      </c>
    </row>
  </sheetData>
  <mergeCells count="4">
    <mergeCell ref="D1:F1"/>
    <mergeCell ref="A16:C16"/>
    <mergeCell ref="A17:C17"/>
    <mergeCell ref="A18:C18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H20"/>
  <sheetViews>
    <sheetView workbookViewId="0">
      <selection activeCell="A4" sqref="A4"/>
    </sheetView>
  </sheetViews>
  <sheetFormatPr defaultRowHeight="15" x14ac:dyDescent="0.25"/>
  <cols>
    <col min="1" max="1" width="4.7109375" customWidth="1"/>
    <col min="2" max="2" width="12" bestFit="1" customWidth="1"/>
    <col min="3" max="3" width="39.140625" customWidth="1"/>
    <col min="4" max="4" width="13.28515625" bestFit="1" customWidth="1"/>
    <col min="5" max="5" width="12.28515625" customWidth="1"/>
    <col min="6" max="6" width="12.85546875" customWidth="1"/>
  </cols>
  <sheetData>
    <row r="4" spans="1:8" x14ac:dyDescent="0.25">
      <c r="A4" s="9" t="s">
        <v>103</v>
      </c>
      <c r="B4" s="10"/>
      <c r="C4" s="10"/>
      <c r="D4" s="10"/>
      <c r="E4" s="10"/>
      <c r="F4" s="12"/>
    </row>
    <row r="5" spans="1:8" x14ac:dyDescent="0.25">
      <c r="E5" s="88" t="s">
        <v>29</v>
      </c>
    </row>
    <row r="6" spans="1:8" ht="22.5" x14ac:dyDescent="0.25">
      <c r="A6" s="7" t="s">
        <v>65</v>
      </c>
      <c r="B6" s="7" t="s">
        <v>30</v>
      </c>
      <c r="C6" s="7" t="s">
        <v>31</v>
      </c>
      <c r="D6" s="7" t="s">
        <v>26</v>
      </c>
      <c r="E6" s="7" t="s">
        <v>49</v>
      </c>
      <c r="F6" s="7" t="s">
        <v>27</v>
      </c>
    </row>
    <row r="7" spans="1:8" x14ac:dyDescent="0.25">
      <c r="A7" s="86" t="s">
        <v>32</v>
      </c>
      <c r="B7" s="33">
        <v>15538072333</v>
      </c>
      <c r="C7" s="87" t="s">
        <v>98</v>
      </c>
      <c r="D7" s="34">
        <v>877</v>
      </c>
      <c r="E7" s="34">
        <v>621312.51699999999</v>
      </c>
      <c r="F7" s="34">
        <v>21427.492999999999</v>
      </c>
      <c r="H7" s="34"/>
    </row>
    <row r="8" spans="1:8" x14ac:dyDescent="0.25">
      <c r="A8" s="40" t="s">
        <v>33</v>
      </c>
      <c r="B8" s="33">
        <v>99172175603</v>
      </c>
      <c r="C8" s="6" t="s">
        <v>73</v>
      </c>
      <c r="D8" s="34">
        <v>699</v>
      </c>
      <c r="E8" s="34">
        <v>944985.73499999999</v>
      </c>
      <c r="F8" s="34">
        <v>11334.251</v>
      </c>
    </row>
    <row r="9" spans="1:8" x14ac:dyDescent="0.25">
      <c r="A9" s="40" t="s">
        <v>34</v>
      </c>
      <c r="B9" s="33">
        <v>68907889567</v>
      </c>
      <c r="C9" s="6" t="s">
        <v>94</v>
      </c>
      <c r="D9" s="34">
        <v>102</v>
      </c>
      <c r="E9" s="34">
        <v>89355.875</v>
      </c>
      <c r="F9" s="34">
        <v>1967.3019999999999</v>
      </c>
    </row>
    <row r="10" spans="1:8" x14ac:dyDescent="0.25">
      <c r="A10" s="40" t="s">
        <v>35</v>
      </c>
      <c r="B10" s="33">
        <v>40910558665</v>
      </c>
      <c r="C10" s="6" t="s">
        <v>95</v>
      </c>
      <c r="D10" s="34">
        <v>101</v>
      </c>
      <c r="E10" s="34">
        <v>67675.034</v>
      </c>
      <c r="F10" s="34">
        <v>7489.3140000000003</v>
      </c>
    </row>
    <row r="11" spans="1:8" x14ac:dyDescent="0.25">
      <c r="A11" s="40" t="s">
        <v>36</v>
      </c>
      <c r="B11" s="33">
        <v>15834377307</v>
      </c>
      <c r="C11" s="6" t="s">
        <v>84</v>
      </c>
      <c r="D11" s="34">
        <v>97</v>
      </c>
      <c r="E11" s="34">
        <v>66997.400999999998</v>
      </c>
      <c r="F11" s="34">
        <v>6848.192</v>
      </c>
    </row>
    <row r="12" spans="1:8" x14ac:dyDescent="0.25">
      <c r="A12" s="40" t="s">
        <v>37</v>
      </c>
      <c r="B12" s="33">
        <v>34949147151</v>
      </c>
      <c r="C12" s="6" t="s">
        <v>96</v>
      </c>
      <c r="D12" s="34">
        <v>82</v>
      </c>
      <c r="E12" s="34">
        <v>42321.713000000003</v>
      </c>
      <c r="F12" s="34">
        <v>1324.6089999999999</v>
      </c>
    </row>
    <row r="13" spans="1:8" x14ac:dyDescent="0.25">
      <c r="A13" s="40" t="s">
        <v>38</v>
      </c>
      <c r="B13" s="33">
        <v>19862947689</v>
      </c>
      <c r="C13" s="6" t="s">
        <v>86</v>
      </c>
      <c r="D13" s="34">
        <v>79</v>
      </c>
      <c r="E13" s="34">
        <v>71437.010999999999</v>
      </c>
      <c r="F13" s="34">
        <v>11571.769</v>
      </c>
    </row>
    <row r="14" spans="1:8" x14ac:dyDescent="0.25">
      <c r="A14" s="40" t="s">
        <v>39</v>
      </c>
      <c r="B14" s="33">
        <v>17144387225</v>
      </c>
      <c r="C14" s="6" t="s">
        <v>97</v>
      </c>
      <c r="D14" s="34">
        <v>74</v>
      </c>
      <c r="E14" s="34">
        <v>103578.353</v>
      </c>
      <c r="F14" s="34">
        <v>1492.6410000000001</v>
      </c>
    </row>
    <row r="15" spans="1:8" x14ac:dyDescent="0.25">
      <c r="A15" s="40" t="s">
        <v>40</v>
      </c>
      <c r="B15" s="33">
        <v>97133410183</v>
      </c>
      <c r="C15" s="6" t="s">
        <v>80</v>
      </c>
      <c r="D15" s="34">
        <v>71</v>
      </c>
      <c r="E15" s="34">
        <v>317600.951</v>
      </c>
      <c r="F15" s="34">
        <v>23492.731</v>
      </c>
    </row>
    <row r="16" spans="1:8" x14ac:dyDescent="0.25">
      <c r="A16" s="40" t="s">
        <v>41</v>
      </c>
      <c r="B16" s="33">
        <v>82292688592</v>
      </c>
      <c r="C16" s="6" t="s">
        <v>81</v>
      </c>
      <c r="D16" s="34">
        <v>68</v>
      </c>
      <c r="E16" s="34">
        <v>134558.345</v>
      </c>
      <c r="F16" s="34">
        <v>13021.56</v>
      </c>
    </row>
    <row r="17" spans="1:6" x14ac:dyDescent="0.25">
      <c r="A17" s="70" t="s">
        <v>78</v>
      </c>
      <c r="B17" s="71"/>
      <c r="C17" s="71"/>
      <c r="D17" s="22">
        <f>SUM(D7:D16)</f>
        <v>2250</v>
      </c>
      <c r="E17" s="22">
        <f t="shared" ref="E17:F17" si="0">SUM(E7:E16)</f>
        <v>2459822.9350000001</v>
      </c>
      <c r="F17" s="22">
        <f t="shared" si="0"/>
        <v>99969.861999999994</v>
      </c>
    </row>
    <row r="18" spans="1:6" x14ac:dyDescent="0.25">
      <c r="A18" s="71" t="s">
        <v>42</v>
      </c>
      <c r="B18" s="71"/>
      <c r="C18" s="71"/>
      <c r="D18" s="22">
        <v>3604</v>
      </c>
      <c r="E18" s="22">
        <v>3701897</v>
      </c>
      <c r="F18" s="22">
        <v>202065</v>
      </c>
    </row>
    <row r="19" spans="1:6" x14ac:dyDescent="0.25">
      <c r="A19" s="71" t="s">
        <v>79</v>
      </c>
      <c r="B19" s="71"/>
      <c r="C19" s="71"/>
      <c r="D19" s="23">
        <f>D17/D18*100</f>
        <v>62.430632630410656</v>
      </c>
      <c r="E19" s="23">
        <f>E17/E18*100</f>
        <v>66.44763306488538</v>
      </c>
      <c r="F19" s="23">
        <f>F17/F18*100</f>
        <v>49.474110805928781</v>
      </c>
    </row>
    <row r="20" spans="1:6" x14ac:dyDescent="0.25">
      <c r="A20" s="6" t="s">
        <v>47</v>
      </c>
    </row>
  </sheetData>
  <mergeCells count="3">
    <mergeCell ref="A17:C17"/>
    <mergeCell ref="A18:C18"/>
    <mergeCell ref="A19:C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4</vt:i4>
      </vt:variant>
    </vt:vector>
  </HeadingPairs>
  <TitlesOfParts>
    <vt:vector size="11" baseType="lpstr">
      <vt:lpstr>Djelatnost B 2009.-2019.</vt:lpstr>
      <vt:lpstr>G1</vt:lpstr>
      <vt:lpstr>Rang lista_UP_B_2019</vt:lpstr>
      <vt:lpstr>rang lista dobit_B_2009_2019</vt:lpstr>
      <vt:lpstr>rang lista prihod_B_2009_2019</vt:lpstr>
      <vt:lpstr>Rang lista gubitak 2019_B</vt:lpstr>
      <vt:lpstr>Rang zaposleni</vt:lpstr>
      <vt:lpstr>'G1'!page\x2dtotal</vt:lpstr>
      <vt:lpstr>page\x2dtotal</vt:lpstr>
      <vt:lpstr>'G1'!page\x2dtotal\x2dmaster0</vt:lpstr>
      <vt:lpstr>page\x2dtotal\x2dmaster0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2016-01-18T12:36:26Z</dcterms:created>
  <dcterms:modified xsi:type="dcterms:W3CDTF">2021-02-24T21:12:42Z</dcterms:modified>
</cp:coreProperties>
</file>