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9525" tabRatio="908" activeTab="1"/>
  </bookViews>
  <sheets>
    <sheet name="Tablica 1" sheetId="1" r:id="rId1"/>
    <sheet name="Udio Požege u RH i PSŽ" sheetId="2" r:id="rId2"/>
    <sheet name="Požega_2015.-2019." sheetId="3" r:id="rId3"/>
    <sheet name="Tablica 2" sheetId="5" r:id="rId4"/>
    <sheet name="Tablica 3" sheetId="4" r:id="rId5"/>
    <sheet name="Tablica 4" sheetId="6" r:id="rId6"/>
    <sheet name="Grafikon 1 " sheetId="15" r:id="rId7"/>
    <sheet name="Grafikon 2" sheetId="14" r:id="rId8"/>
    <sheet name="Grafikon 3" sheetId="7" r:id="rId9"/>
  </sheets>
  <definedNames>
    <definedName name="LIDER_PODUTETNICI_50">#REF!</definedName>
    <definedName name="plaća">#REF!</definedName>
    <definedName name="PODACI" localSheetId="6">#REF!</definedName>
    <definedName name="PODACI" localSheetId="7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9" i="3" l="1"/>
  <c r="E11" i="6" l="1"/>
  <c r="E13" i="6" s="1"/>
  <c r="D11" i="6"/>
  <c r="D13" i="6" s="1"/>
  <c r="C11" i="6"/>
  <c r="C13" i="6" s="1"/>
  <c r="B11" i="6"/>
  <c r="B13" i="6" s="1"/>
  <c r="F11" i="5"/>
  <c r="F13" i="5" s="1"/>
  <c r="G8" i="3" l="1"/>
  <c r="G7" i="3"/>
  <c r="G9" i="2"/>
  <c r="G8" i="2"/>
  <c r="G7" i="2"/>
  <c r="F8" i="2"/>
  <c r="F7" i="2"/>
  <c r="D8" i="2"/>
  <c r="D7" i="2"/>
  <c r="G15" i="3" l="1"/>
  <c r="G14" i="3"/>
  <c r="G13" i="3"/>
  <c r="G12" i="3"/>
  <c r="G11" i="3"/>
  <c r="G10" i="3"/>
  <c r="G26" i="2"/>
  <c r="F26" i="2"/>
  <c r="D26" i="2"/>
  <c r="G25" i="2"/>
  <c r="F25" i="2"/>
  <c r="D25" i="2"/>
  <c r="G24" i="2"/>
  <c r="F24" i="2"/>
  <c r="D24" i="2"/>
  <c r="G23" i="2"/>
  <c r="F23" i="2"/>
  <c r="D23" i="2"/>
  <c r="G22" i="2"/>
  <c r="F22" i="2"/>
  <c r="D22" i="2"/>
  <c r="G21" i="2"/>
  <c r="F21" i="2"/>
  <c r="D21" i="2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F9" i="2"/>
  <c r="D9" i="2"/>
</calcChain>
</file>

<file path=xl/sharedStrings.xml><?xml version="1.0" encoding="utf-8"?>
<sst xmlns="http://schemas.openxmlformats.org/spreadsheetml/2006/main" count="185" uniqueCount="128">
  <si>
    <t>(iznosi u tisućama kuna)</t>
  </si>
  <si>
    <t>Opis</t>
  </si>
  <si>
    <t>RH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</si>
  <si>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</si>
  <si>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</si>
  <si>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</si>
  <si>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</si>
  <si>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</si>
  <si>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</si>
  <si>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</si>
  <si>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</si>
  <si>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</si>
  <si>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</si>
  <si>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</si>
  <si>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financijski rezultat (dobit ili gubitak razdoblja)</t>
  </si>
  <si>
    <t>Broj izvoznika</t>
  </si>
  <si>
    <t>Broj uvoznika</t>
  </si>
  <si>
    <t xml:space="preserve">Izvoz </t>
  </si>
  <si>
    <t xml:space="preserve">Uvoz </t>
  </si>
  <si>
    <t xml:space="preserve">Trgovinski saldo (izvoz minus uvoz) </t>
  </si>
  <si>
    <t>Broj investitora</t>
  </si>
  <si>
    <t>Bruto investicije samo u novu dugotr. imovinu</t>
  </si>
  <si>
    <t xml:space="preserve">Prosječna mjeseč. neto plaće po zaposlenom </t>
  </si>
  <si>
    <r>
      <t>I</t>
    </r>
    <r>
      <rPr>
        <i/>
        <sz val="8"/>
        <color rgb="FF244061"/>
        <rFont val="Arial"/>
        <family val="2"/>
        <charset val="238"/>
      </rPr>
      <t>zvor: Fina, Registar godišnjih financijskih izvještaja</t>
    </r>
  </si>
  <si>
    <t>2015.</t>
  </si>
  <si>
    <t>2016.</t>
  </si>
  <si>
    <t>2017.</t>
  </si>
  <si>
    <t>2018.</t>
  </si>
  <si>
    <t>2019.</t>
  </si>
  <si>
    <t>Index 2019./15.</t>
  </si>
  <si>
    <t>Broj zaposlenih</t>
  </si>
  <si>
    <t>Ukupni prihodi</t>
  </si>
  <si>
    <t>Ukupni rashodi</t>
  </si>
  <si>
    <t>Dobit razdoblja</t>
  </si>
  <si>
    <t>Gubitak razdoblja</t>
  </si>
  <si>
    <t>Dobit razdoblja (+) ili gubitak razdoblja (-)</t>
  </si>
  <si>
    <t xml:space="preserve">Prosječna mjesečna neto plaća po zaposlenom </t>
  </si>
  <si>
    <t>Izvor: Fina, Registar godišnjih financijskih izvještaja, obrada GFI-a za 2015. – 2019. godinu</t>
  </si>
  <si>
    <t xml:space="preserve"> (iznosi u tisućama kuna)</t>
  </si>
  <si>
    <t xml:space="preserve">2018. </t>
  </si>
  <si>
    <t xml:space="preserve">2019. </t>
  </si>
  <si>
    <t>-</t>
  </si>
  <si>
    <t xml:space="preserve">Broj dobitaša </t>
  </si>
  <si>
    <t xml:space="preserve">Broj gubitaša </t>
  </si>
  <si>
    <t>Dobit prije oporezivanja</t>
  </si>
  <si>
    <t>Gubitak prije oporezivanja</t>
  </si>
  <si>
    <t>Porez na dobit</t>
  </si>
  <si>
    <t>Konsolidirani financijski rezultat – neto dobit/neto gubitak</t>
  </si>
  <si>
    <t xml:space="preserve">Prosječne mjesečne neto plaće po zaposlenom </t>
  </si>
  <si>
    <t>Izvor: Fina, Registar godišnjih financijskih izvještaja</t>
  </si>
  <si>
    <t>Naziv grada</t>
  </si>
  <si>
    <t>Neto dobit/neto gubitak</t>
  </si>
  <si>
    <t>Broj</t>
  </si>
  <si>
    <t>Iznos</t>
  </si>
  <si>
    <t>Rang</t>
  </si>
  <si>
    <t>Izvor: FINA, Registar godišnjih financijskih izvještaja</t>
  </si>
  <si>
    <t>(iznosi u tisućama kuna, plaće u kunama)</t>
  </si>
  <si>
    <t>OIB</t>
  </si>
  <si>
    <t>Naziv</t>
  </si>
  <si>
    <t>Oblik vlasništva</t>
  </si>
  <si>
    <t>Podr. djel.</t>
  </si>
  <si>
    <t>1.</t>
  </si>
  <si>
    <t>Privatno od osnivanja</t>
  </si>
  <si>
    <t>C</t>
  </si>
  <si>
    <t>2.</t>
  </si>
  <si>
    <t>3.</t>
  </si>
  <si>
    <t>4.</t>
  </si>
  <si>
    <t>5.</t>
  </si>
  <si>
    <t>A</t>
  </si>
  <si>
    <t xml:space="preserve">Ukupno TOP pet poduzetnika prema ukupnom prihodu </t>
  </si>
  <si>
    <t>(iznosi u tisućama kn)</t>
  </si>
  <si>
    <t>Područje djelatnosti</t>
  </si>
  <si>
    <t>Neto dobit/ gubitak</t>
  </si>
  <si>
    <r>
      <t xml:space="preserve">C) </t>
    </r>
    <r>
      <rPr>
        <sz val="9"/>
        <color rgb="FF17365D"/>
        <rFont val="Arial"/>
        <family val="2"/>
        <charset val="238"/>
      </rPr>
      <t>Prerađivačka industrija</t>
    </r>
  </si>
  <si>
    <t>2010.</t>
  </si>
  <si>
    <t>2011.</t>
  </si>
  <si>
    <t>2012.</t>
  </si>
  <si>
    <t>2013.</t>
  </si>
  <si>
    <t>2014.</t>
  </si>
  <si>
    <t>Tablica 1.a Usporedba financijskih rezultata poslovanja poduzetnika u RH, Požeško-slavonskoj županiji i Požegi u 2019. godini</t>
  </si>
  <si>
    <t>PSŽ</t>
  </si>
  <si>
    <t>Požega</t>
  </si>
  <si>
    <t>Rang u RH</t>
  </si>
  <si>
    <t>Rang u PSŽ</t>
  </si>
  <si>
    <t>Ukupno svi poduzetnici sa sjedištem u Požegi (451)</t>
  </si>
  <si>
    <t>Udio TOP pet u rezultatima poduzetnika u Požegi</t>
  </si>
  <si>
    <t>02367452074</t>
  </si>
  <si>
    <t>AGRONOM d.o.o.</t>
  </si>
  <si>
    <t>PRESOFLEX GRADNJA d.o.o.</t>
  </si>
  <si>
    <t>PLAMEN d.o.o.</t>
  </si>
  <si>
    <t>ALLES d.o.o.</t>
  </si>
  <si>
    <t>SPIN VALIS d.d.</t>
  </si>
  <si>
    <t>F</t>
  </si>
  <si>
    <t>G</t>
  </si>
  <si>
    <t>Privatno nakon pretvorbe</t>
  </si>
  <si>
    <t>Ukupno poduzetnici u top pet područja djelatnosti sa sjedištem u Požegi</t>
  </si>
  <si>
    <t>Ukupno svi poduzetnici sa sjedištem u Požegi</t>
  </si>
  <si>
    <t>Udio poduzetnika u top pet područja djelatnosti sa sjedištem u Požegi</t>
  </si>
  <si>
    <t>Grad Požega</t>
  </si>
  <si>
    <t>Požeško-slavonska županija</t>
  </si>
  <si>
    <t xml:space="preserve">Tablica 1. Osnovni financijski rezultati poslovanja poduzetnika sa sjedištem u Požegi u 2019. godini </t>
  </si>
  <si>
    <t>Indeks</t>
  </si>
  <si>
    <t>Trgovinski saldo</t>
  </si>
  <si>
    <t>Udio u PSŽ</t>
  </si>
  <si>
    <t>Bruto investicije samo u novu dugotrajnu imovinu</t>
  </si>
  <si>
    <t xml:space="preserve">  (iznosi u tisućama kuna)</t>
  </si>
  <si>
    <t>Godina</t>
  </si>
  <si>
    <t>* Serija podataka u grafikonu za sve godine prikazana je iz godišnjeg financijskog izvještaja iz kolone tekuće godine.</t>
  </si>
  <si>
    <r>
      <t xml:space="preserve">A) </t>
    </r>
    <r>
      <rPr>
        <sz val="9"/>
        <color rgb="FF17365D"/>
        <rFont val="Arial"/>
        <family val="2"/>
        <charset val="238"/>
      </rPr>
      <t>Poljoprivreda, šumarstvo i ribarstvo</t>
    </r>
  </si>
  <si>
    <r>
      <t xml:space="preserve">G) </t>
    </r>
    <r>
      <rPr>
        <sz val="9"/>
        <color rgb="FF17365D"/>
        <rFont val="Arial"/>
        <family val="2"/>
        <charset val="238"/>
      </rPr>
      <t>Trgovina na veliko i malo</t>
    </r>
  </si>
  <si>
    <r>
      <t xml:space="preserve">F) </t>
    </r>
    <r>
      <rPr>
        <sz val="9"/>
        <color rgb="FF17365D"/>
        <rFont val="Arial"/>
        <family val="2"/>
        <charset val="238"/>
      </rPr>
      <t>Građevinarstvo</t>
    </r>
  </si>
  <si>
    <r>
      <t xml:space="preserve">H) </t>
    </r>
    <r>
      <rPr>
        <sz val="9"/>
        <color rgb="FF17365D"/>
        <rFont val="Arial"/>
        <family val="2"/>
        <charset val="238"/>
      </rPr>
      <t>Prijevoz i skladištenje</t>
    </r>
  </si>
  <si>
    <t xml:space="preserve"> (prosječne plaće u kunama)</t>
  </si>
  <si>
    <t>Prosječna mjesečna neto plaća</t>
  </si>
  <si>
    <t>Udio PSŽ u RH</t>
  </si>
  <si>
    <t>Udio grada u RH</t>
  </si>
  <si>
    <t>Udio grada u PSŽ</t>
  </si>
  <si>
    <r>
      <t>Investicije u novu dugotrajnu imovinu</t>
    </r>
    <r>
      <rPr>
        <sz val="9"/>
        <color rgb="FF244061"/>
        <rFont val="Calibri"/>
        <family val="2"/>
        <charset val="238"/>
      </rPr>
      <t>²</t>
    </r>
  </si>
  <si>
    <r>
      <rPr>
        <sz val="8"/>
        <color rgb="FF1F497D"/>
        <rFont val="Calibri"/>
        <family val="2"/>
        <charset val="238"/>
      </rPr>
      <t>²</t>
    </r>
    <r>
      <rPr>
        <sz val="8"/>
        <color rgb="FF1F497D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</si>
  <si>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r>
      <rPr>
        <sz val="8"/>
        <color theme="4" tint="-0.499984740745262"/>
        <rFont val="Calibri"/>
        <family val="2"/>
        <charset val="238"/>
      </rPr>
      <t>¹</t>
    </r>
    <r>
      <rPr>
        <sz val="8"/>
        <color theme="4" tint="-0.499984740745262"/>
        <rFont val="Arial"/>
        <family val="2"/>
        <charset val="238"/>
      </rPr>
      <t xml:space="preserve"> Serija podataka u tablici za sve godine prikazana je iz godišnjeg financijskog izvještaja iz kolone tekuće godine.</t>
    </r>
  </si>
  <si>
    <r>
      <t>Tablica 1.b Broj poduzetnika, broj zaposlenih te osnovni rezultati poslovanja poduzetnika Požege u razdoblju 2015. - 2019. godine</t>
    </r>
    <r>
      <rPr>
        <b/>
        <sz val="9"/>
        <color rgb="FF003366"/>
        <rFont val="Calibri"/>
        <family val="2"/>
        <charset val="238"/>
      </rPr>
      <t>¹</t>
    </r>
  </si>
  <si>
    <t>Tablica 4. TOP pet područja djelatnosti po ukupnim prihodima poduzetnika sa sjedištem u Požegi u 2019. godini</t>
  </si>
  <si>
    <t>Grafikon 3. Konsolidirani financijski rezultat – neto dobit/gubitak poduzetnika grada Požege 2010.-2019. godine*</t>
  </si>
  <si>
    <t>Kons.. financ. rezultat</t>
  </si>
  <si>
    <r>
      <t xml:space="preserve">Tablica 2.  TOP pet poduzetnika sa sjedištem u Požegi prema </t>
    </r>
    <r>
      <rPr>
        <b/>
        <u/>
        <sz val="9"/>
        <color rgb="FF17365D"/>
        <rFont val="Arial"/>
        <family val="2"/>
        <charset val="238"/>
      </rPr>
      <t>ukupnim prihodima</t>
    </r>
    <r>
      <rPr>
        <b/>
        <sz val="9"/>
        <color rgb="FF17365D"/>
        <rFont val="Arial"/>
        <family val="2"/>
        <charset val="238"/>
      </rPr>
      <t xml:space="preserve"> u 2019. godini</t>
    </r>
  </si>
  <si>
    <t>Tablica 3. Broj poduzetnika, zaposlenih, ukupni prihodi i neto dobit poduzetnika u Požegi, u 2019. godini</t>
  </si>
  <si>
    <t>Grafikon 1. Prosječna mjesečna neto obračunata plaća zaposlenih kod poduzetnika u Požegi, Požeško-slavonskoj županiji i RH u 2019. godini</t>
  </si>
  <si>
    <t xml:space="preserve">Grafikon 2. Ukupni prihodi i rashodi poduzetnika sa sjedištem u Požegi, od 2015. do 2019. godine*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</si>
</sst>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rgb="FF24406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3366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1F497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6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theme="3" tint="-0.249977111117893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sz val="10"/>
      <color rgb="FF002060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9"/>
      <color rgb="FF003366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sz val="9"/>
      <color rgb="FF244061"/>
      <name val="Calibri"/>
      <family val="2"/>
      <charset val="238"/>
    </font>
    <font>
      <sz val="8"/>
      <color rgb="FF1F497D"/>
      <name val="Calibri"/>
      <family val="2"/>
      <charset val="238"/>
    </font>
    <font>
      <b/>
      <u/>
      <sz val="9"/>
      <color rgb="FF17365D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 style="thin">
        <color indexed="9"/>
      </left>
      <right/>
      <top style="thin">
        <color theme="3" tint="-0.24994659260841701"/>
      </top>
      <bottom/>
      <diagonal/>
    </border>
    <border>
      <left style="thin">
        <color indexed="9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1">
    <xf numFmtId="0" fontId="0" fillId="0" borderId="0"/>
    <xf numFmtId="0" fontId="13" fillId="0" borderId="0" applyNumberFormat="0" applyFill="0" applyBorder="0" applyAlignment="0" applyProtection="0"/>
    <xf numFmtId="0" fontId="37" fillId="0" borderId="0"/>
    <xf numFmtId="0" fontId="39" fillId="0" borderId="0"/>
    <xf numFmtId="0" fontId="41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/>
    <xf numFmtId="0" fontId="44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4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37" fillId="0" borderId="0"/>
    <xf numFmtId="0" fontId="45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5" fillId="0" borderId="0"/>
    <xf numFmtId="0" fontId="37" fillId="0" borderId="0"/>
    <xf numFmtId="0" fontId="37" fillId="0" borderId="0"/>
    <xf numFmtId="0" fontId="43" fillId="0" borderId="0"/>
    <xf numFmtId="0" fontId="43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175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8"/>
    </xf>
    <xf numFmtId="0" fontId="4" fillId="0" borderId="1" xfId="0" applyFont="1" applyBorder="1" applyAlignment="1">
      <alignment horizontal="left" vertical="center" indent="8"/>
    </xf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11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horizontal="left" vertical="center" indent="8"/>
    </xf>
    <xf numFmtId="0" fontId="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8" fillId="4" borderId="4" xfId="0" applyFont="1" applyFill="1" applyBorder="1" applyAlignment="1">
      <alignment horizontal="justify" vertical="center" wrapText="1"/>
    </xf>
    <xf numFmtId="3" fontId="16" fillId="4" borderId="4" xfId="0" applyNumberFormat="1" applyFont="1" applyFill="1" applyBorder="1" applyAlignment="1">
      <alignment horizontal="right" vertical="center"/>
    </xf>
    <xf numFmtId="166" fontId="16" fillId="4" borderId="4" xfId="0" applyNumberFormat="1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3" fontId="16" fillId="4" borderId="6" xfId="0" applyNumberFormat="1" applyFont="1" applyFill="1" applyBorder="1" applyAlignment="1">
      <alignment horizontal="right" vertical="center"/>
    </xf>
    <xf numFmtId="166" fontId="16" fillId="4" borderId="6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8"/>
    </xf>
    <xf numFmtId="0" fontId="24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right" vertical="center"/>
    </xf>
    <xf numFmtId="0" fontId="25" fillId="6" borderId="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9" fillId="6" borderId="4" xfId="0" applyNumberFormat="1" applyFont="1" applyFill="1" applyBorder="1" applyAlignment="1">
      <alignment horizontal="right" vertical="center" wrapText="1"/>
    </xf>
    <xf numFmtId="3" fontId="9" fillId="7" borderId="4" xfId="0" applyNumberFormat="1" applyFont="1" applyFill="1" applyBorder="1" applyAlignment="1">
      <alignment horizontal="right" vertical="center" wrapText="1"/>
    </xf>
    <xf numFmtId="10" fontId="2" fillId="8" borderId="4" xfId="0" applyNumberFormat="1" applyFont="1" applyFill="1" applyBorder="1" applyAlignment="1">
      <alignment horizontal="right" vertical="center" wrapText="1"/>
    </xf>
    <xf numFmtId="3" fontId="9" fillId="6" borderId="8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/>
    </xf>
    <xf numFmtId="3" fontId="28" fillId="0" borderId="7" xfId="0" applyNumberFormat="1" applyFont="1" applyBorder="1" applyAlignment="1">
      <alignment horizontal="right" vertical="center"/>
    </xf>
    <xf numFmtId="0" fontId="3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3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/>
    </xf>
    <xf numFmtId="3" fontId="29" fillId="0" borderId="7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28" fillId="0" borderId="9" xfId="0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/>
    </xf>
    <xf numFmtId="3" fontId="29" fillId="0" borderId="9" xfId="0" applyNumberFormat="1" applyFont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28" fillId="0" borderId="10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0" fontId="29" fillId="0" borderId="10" xfId="0" applyFont="1" applyBorder="1" applyAlignment="1">
      <alignment horizontal="right" vertical="center" wrapText="1"/>
    </xf>
    <xf numFmtId="0" fontId="2" fillId="6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6" fillId="0" borderId="0" xfId="0" applyFont="1"/>
    <xf numFmtId="0" fontId="7" fillId="4" borderId="4" xfId="0" applyFont="1" applyFill="1" applyBorder="1" applyAlignment="1">
      <alignment horizontal="left" vertical="center"/>
    </xf>
    <xf numFmtId="3" fontId="15" fillId="4" borderId="4" xfId="0" applyNumberFormat="1" applyFont="1" applyFill="1" applyBorder="1" applyAlignment="1">
      <alignment horizontal="right" vertical="center" wrapText="1"/>
    </xf>
    <xf numFmtId="165" fontId="16" fillId="4" borderId="4" xfId="0" applyNumberFormat="1" applyFont="1" applyFill="1" applyBorder="1" applyAlignment="1">
      <alignment horizontal="right" vertical="center"/>
    </xf>
    <xf numFmtId="0" fontId="5" fillId="10" borderId="4" xfId="0" applyFont="1" applyFill="1" applyBorder="1" applyAlignment="1">
      <alignment horizontal="center" vertical="center" wrapText="1"/>
    </xf>
    <xf numFmtId="49" fontId="20" fillId="10" borderId="4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justify" vertical="center" wrapText="1"/>
    </xf>
    <xf numFmtId="3" fontId="16" fillId="0" borderId="12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5" fillId="10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lef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164" fontId="8" fillId="3" borderId="12" xfId="0" applyNumberFormat="1" applyFont="1" applyFill="1" applyBorder="1" applyAlignment="1">
      <alignment horizontal="right" vertical="center" wrapText="1"/>
    </xf>
    <xf numFmtId="164" fontId="7" fillId="3" borderId="12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164" fontId="10" fillId="3" borderId="12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/>
    </xf>
    <xf numFmtId="164" fontId="9" fillId="0" borderId="12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left" vertical="center"/>
    </xf>
    <xf numFmtId="3" fontId="15" fillId="3" borderId="12" xfId="0" applyNumberFormat="1" applyFont="1" applyFill="1" applyBorder="1" applyAlignment="1">
      <alignment horizontal="right" vertical="center" wrapText="1"/>
    </xf>
    <xf numFmtId="165" fontId="16" fillId="0" borderId="12" xfId="0" applyNumberFormat="1" applyFont="1" applyBorder="1" applyAlignment="1">
      <alignment horizontal="right" vertical="center"/>
    </xf>
    <xf numFmtId="0" fontId="38" fillId="0" borderId="0" xfId="2" applyFont="1" applyAlignment="1">
      <alignment horizontal="left" vertical="center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/>
    </xf>
    <xf numFmtId="0" fontId="19" fillId="11" borderId="4" xfId="0" applyFont="1" applyFill="1" applyBorder="1" applyAlignment="1">
      <alignment vertical="center" wrapText="1"/>
    </xf>
    <xf numFmtId="3" fontId="35" fillId="11" borderId="4" xfId="0" applyNumberFormat="1" applyFont="1" applyFill="1" applyBorder="1" applyAlignment="1">
      <alignment horizontal="right" vertical="center"/>
    </xf>
    <xf numFmtId="3" fontId="35" fillId="11" borderId="6" xfId="0" applyNumberFormat="1" applyFont="1" applyFill="1" applyBorder="1" applyAlignment="1">
      <alignment horizontal="right" vertical="center"/>
    </xf>
    <xf numFmtId="3" fontId="35" fillId="11" borderId="11" xfId="0" applyNumberFormat="1" applyFont="1" applyFill="1" applyBorder="1" applyAlignment="1">
      <alignment horizontal="right" vertical="center"/>
    </xf>
    <xf numFmtId="0" fontId="6" fillId="10" borderId="6" xfId="0" applyFont="1" applyFill="1" applyBorder="1" applyAlignment="1">
      <alignment horizontal="center" vertical="center" wrapText="1"/>
    </xf>
    <xf numFmtId="0" fontId="27" fillId="10" borderId="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2" fillId="9" borderId="4" xfId="0" applyFont="1" applyFill="1" applyBorder="1" applyAlignment="1">
      <alignment horizontal="right" vertical="center" wrapText="1"/>
    </xf>
    <xf numFmtId="3" fontId="30" fillId="9" borderId="4" xfId="0" applyNumberFormat="1" applyFont="1" applyFill="1" applyBorder="1" applyAlignment="1">
      <alignment horizontal="right" vertical="center" wrapText="1"/>
    </xf>
    <xf numFmtId="3" fontId="31" fillId="9" borderId="4" xfId="0" applyNumberFormat="1" applyFont="1" applyFill="1" applyBorder="1" applyAlignment="1">
      <alignment horizontal="right" vertical="center" wrapText="1"/>
    </xf>
    <xf numFmtId="0" fontId="2" fillId="12" borderId="4" xfId="0" applyFont="1" applyFill="1" applyBorder="1" applyAlignment="1">
      <alignment vertical="center" wrapText="1"/>
    </xf>
    <xf numFmtId="164" fontId="2" fillId="12" borderId="4" xfId="0" applyNumberFormat="1" applyFont="1" applyFill="1" applyBorder="1" applyAlignment="1">
      <alignment horizontal="right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0" fillId="0" borderId="0" xfId="0"/>
    <xf numFmtId="0" fontId="10" fillId="13" borderId="12" xfId="0" applyFont="1" applyFill="1" applyBorder="1" applyAlignment="1">
      <alignment horizontal="justify" vertical="center" wrapText="1"/>
    </xf>
    <xf numFmtId="3" fontId="17" fillId="13" borderId="12" xfId="0" applyNumberFormat="1" applyFont="1" applyFill="1" applyBorder="1" applyAlignment="1">
      <alignment horizontal="right" vertical="center"/>
    </xf>
    <xf numFmtId="166" fontId="17" fillId="13" borderId="12" xfId="0" applyNumberFormat="1" applyFont="1" applyFill="1" applyBorder="1" applyAlignment="1">
      <alignment horizontal="right" vertical="center"/>
    </xf>
    <xf numFmtId="164" fontId="16" fillId="4" borderId="4" xfId="0" applyNumberFormat="1" applyFont="1" applyFill="1" applyBorder="1" applyAlignment="1">
      <alignment horizontal="right" vertical="center"/>
    </xf>
    <xf numFmtId="164" fontId="16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right" vertical="center"/>
    </xf>
    <xf numFmtId="0" fontId="20" fillId="10" borderId="13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0" fillId="1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48" fillId="0" borderId="0" xfId="0" applyFont="1" applyAlignment="1">
      <alignment vertical="center"/>
    </xf>
    <xf numFmtId="1" fontId="16" fillId="13" borderId="12" xfId="0" applyNumberFormat="1" applyFont="1" applyFill="1" applyBorder="1" applyAlignment="1">
      <alignment horizontal="center" vertical="center" wrapText="1"/>
    </xf>
    <xf numFmtId="0" fontId="51" fillId="4" borderId="21" xfId="0" applyFont="1" applyFill="1" applyBorder="1" applyAlignment="1">
      <alignment horizontal="left" vertical="center" wrapText="1"/>
    </xf>
    <xf numFmtId="3" fontId="52" fillId="4" borderId="16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51" fillId="4" borderId="17" xfId="0" applyFont="1" applyFill="1" applyBorder="1" applyAlignment="1">
      <alignment horizontal="left" vertical="center" wrapText="1"/>
    </xf>
    <xf numFmtId="3" fontId="52" fillId="4" borderId="18" xfId="0" applyNumberFormat="1" applyFont="1" applyFill="1" applyBorder="1" applyAlignment="1">
      <alignment horizontal="center" vertical="center"/>
    </xf>
    <xf numFmtId="0" fontId="51" fillId="4" borderId="19" xfId="0" applyFont="1" applyFill="1" applyBorder="1" applyAlignment="1">
      <alignment horizontal="left" vertical="center" wrapText="1"/>
    </xf>
    <xf numFmtId="3" fontId="52" fillId="4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6" fillId="10" borderId="4" xfId="0" applyFont="1" applyFill="1" applyBorder="1" applyAlignment="1">
      <alignment horizontal="center" vertical="center" wrapText="1"/>
    </xf>
    <xf numFmtId="164" fontId="6" fillId="10" borderId="2" xfId="0" applyNumberFormat="1" applyFont="1" applyFill="1" applyBorder="1" applyAlignment="1">
      <alignment horizontal="center" vertical="center" wrapText="1"/>
    </xf>
    <xf numFmtId="164" fontId="6" fillId="10" borderId="3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0" fillId="0" borderId="0" xfId="0" applyFont="1" applyAlignment="1"/>
    <xf numFmtId="0" fontId="34" fillId="0" borderId="0" xfId="0" applyFont="1" applyAlignment="1"/>
    <xf numFmtId="0" fontId="46" fillId="0" borderId="0" xfId="0" applyFont="1" applyAlignment="1">
      <alignment horizontal="right" vertical="center"/>
    </xf>
    <xf numFmtId="0" fontId="0" fillId="0" borderId="0" xfId="0" applyAlignment="1"/>
    <xf numFmtId="0" fontId="4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10" borderId="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0" fillId="0" borderId="0" xfId="0" applyFont="1" applyAlignment="1">
      <alignment horizontal="right" vertical="center"/>
    </xf>
    <xf numFmtId="0" fontId="7" fillId="3" borderId="22" xfId="0" applyFont="1" applyFill="1" applyBorder="1" applyAlignment="1">
      <alignment horizontal="left" vertical="center"/>
    </xf>
    <xf numFmtId="3" fontId="15" fillId="3" borderId="22" xfId="0" applyNumberFormat="1" applyFont="1" applyFill="1" applyBorder="1" applyAlignment="1">
      <alignment horizontal="right" vertical="center" wrapText="1"/>
    </xf>
    <xf numFmtId="3" fontId="16" fillId="0" borderId="22" xfId="0" applyNumberFormat="1" applyFont="1" applyBorder="1" applyAlignment="1">
      <alignment horizontal="right" vertical="center"/>
    </xf>
    <xf numFmtId="165" fontId="16" fillId="0" borderId="22" xfId="0" applyNumberFormat="1" applyFont="1" applyBorder="1" applyAlignment="1">
      <alignment horizontal="right" vertical="center"/>
    </xf>
    <xf numFmtId="0" fontId="7" fillId="0" borderId="23" xfId="0" applyFont="1" applyFill="1" applyBorder="1" applyAlignment="1">
      <alignment horizontal="left" vertical="center"/>
    </xf>
    <xf numFmtId="3" fontId="15" fillId="3" borderId="23" xfId="0" applyNumberFormat="1" applyFont="1" applyFill="1" applyBorder="1" applyAlignment="1">
      <alignment horizontal="right" vertical="center" wrapText="1"/>
    </xf>
    <xf numFmtId="165" fontId="16" fillId="0" borderId="23" xfId="0" applyNumberFormat="1" applyFont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/>
    </xf>
    <xf numFmtId="3" fontId="18" fillId="4" borderId="4" xfId="0" applyNumberFormat="1" applyFont="1" applyFill="1" applyBorder="1" applyAlignment="1">
      <alignment horizontal="right" vertical="center" wrapText="1"/>
    </xf>
    <xf numFmtId="3" fontId="17" fillId="4" borderId="4" xfId="0" applyNumberFormat="1" applyFont="1" applyFill="1" applyBorder="1" applyAlignment="1">
      <alignment horizontal="right" vertical="center"/>
    </xf>
    <xf numFmtId="165" fontId="17" fillId="4" borderId="4" xfId="0" applyNumberFormat="1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left" vertical="center"/>
    </xf>
    <xf numFmtId="3" fontId="16" fillId="0" borderId="23" xfId="0" applyNumberFormat="1" applyFont="1" applyBorder="1" applyAlignment="1">
      <alignment horizontal="right" vertical="center"/>
    </xf>
  </cellXfs>
  <cellStyles count="61">
    <cellStyle name="Hiperveza" xfId="1" builtinId="8"/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5_T10" xfId="35"/>
    <cellStyle name="Normal 6" xfId="36"/>
    <cellStyle name="Normal 6 2" xfId="37"/>
    <cellStyle name="Normal 7" xfId="38"/>
    <cellStyle name="Normal 8" xfId="39"/>
    <cellStyle name="Normal 9" xfId="40"/>
    <cellStyle name="Normal 9 2" xfId="41"/>
    <cellStyle name="Normalno" xfId="0" builtinId="0"/>
    <cellStyle name="Normalno 10" xfId="42"/>
    <cellStyle name="Normalno 2" xfId="4"/>
    <cellStyle name="Normalno 2 2" xfId="43"/>
    <cellStyle name="Normalno 2 3" xfId="44"/>
    <cellStyle name="Normalno 2 3 2" xfId="45"/>
    <cellStyle name="Normalno 2 4" xfId="46"/>
    <cellStyle name="Normalno 2 4 2" xfId="47"/>
    <cellStyle name="Normalno 2 5" xfId="48"/>
    <cellStyle name="Normalno 2 6" xfId="49"/>
    <cellStyle name="Normalno 3" xfId="50"/>
    <cellStyle name="Normalno 3 2" xfId="51"/>
    <cellStyle name="Normalno 3 3" xfId="2"/>
    <cellStyle name="Normalno 4" xfId="52"/>
    <cellStyle name="Normalno 4 2" xfId="53"/>
    <cellStyle name="Normalno 5" xfId="54"/>
    <cellStyle name="Normalno 6" xfId="55"/>
    <cellStyle name="Normalno 7" xfId="56"/>
    <cellStyle name="Normalno 8" xfId="57"/>
    <cellStyle name="Normalno 9" xfId="58"/>
    <cellStyle name="Obično_List1" xfId="3"/>
    <cellStyle name="Percent 2" xfId="59"/>
    <cellStyle name="Postotak 2" xfId="6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42"/>
      <c:rotY val="0"/>
      <c:depthPercent val="50"/>
      <c:rAngAx val="0"/>
      <c:perspective val="30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6.0465238678938223E-2"/>
          <c:y val="7.6618893861288923E-2"/>
          <c:w val="0.88910380210463036"/>
          <c:h val="0.644558243169244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 '!$A$6</c:f>
              <c:strCache>
                <c:ptCount val="1"/>
                <c:pt idx="0">
                  <c:v>Požega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90149516269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 '!$B$6</c:f>
              <c:numCache>
                <c:formatCode>#,##0</c:formatCode>
                <c:ptCount val="1"/>
                <c:pt idx="0">
                  <c:v>4802.182681709136</c:v>
                </c:pt>
              </c:numCache>
            </c:numRef>
          </c:val>
        </c:ser>
        <c:ser>
          <c:idx val="1"/>
          <c:order val="1"/>
          <c:tx>
            <c:strRef>
              <c:f>'Grafikon 1 '!$A$7</c:f>
              <c:strCache>
                <c:ptCount val="1"/>
                <c:pt idx="0">
                  <c:v>Požeško-slavonska županija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795074758135445E-3"/>
                  <c:y val="-1.465201465201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 '!$B$7</c:f>
              <c:numCache>
                <c:formatCode>#,##0</c:formatCode>
                <c:ptCount val="1"/>
                <c:pt idx="0">
                  <c:v>4701.0478142076508</c:v>
                </c:pt>
              </c:numCache>
            </c:numRef>
          </c:val>
        </c:ser>
        <c:ser>
          <c:idx val="2"/>
          <c:order val="2"/>
          <c:tx>
            <c:strRef>
              <c:f>'Grafikon 1 '!$A$8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-1.385051143013455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 '!$B$8</c:f>
              <c:numCache>
                <c:formatCode>#,##0</c:formatCode>
                <c:ptCount val="1"/>
                <c:pt idx="0">
                  <c:v>5815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shape val="cylinder"/>
        <c:axId val="109808128"/>
        <c:axId val="107995712"/>
        <c:axId val="0"/>
      </c:bar3DChart>
      <c:catAx>
        <c:axId val="109808128"/>
        <c:scaling>
          <c:orientation val="minMax"/>
        </c:scaling>
        <c:delete val="1"/>
        <c:axPos val="l"/>
        <c:majorTickMark val="out"/>
        <c:minorTickMark val="none"/>
        <c:tickLblPos val="nextTo"/>
        <c:crossAx val="107995712"/>
        <c:crosses val="autoZero"/>
        <c:auto val="1"/>
        <c:lblAlgn val="ctr"/>
        <c:lblOffset val="100"/>
        <c:noMultiLvlLbl val="0"/>
      </c:catAx>
      <c:valAx>
        <c:axId val="107995712"/>
        <c:scaling>
          <c:orientation val="minMax"/>
          <c:min val="2000"/>
        </c:scaling>
        <c:delete val="0"/>
        <c:axPos val="b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09808128"/>
        <c:crosses val="autoZero"/>
        <c:crossBetween val="between"/>
        <c:majorUnit val="500"/>
        <c:minorUnit val="100"/>
      </c:valAx>
      <c:spPr>
        <a:noFill/>
        <a:ln w="25400">
          <a:noFill/>
        </a:ln>
      </c:spPr>
    </c:plotArea>
    <c:legend>
      <c:legendPos val="b"/>
      <c:layout/>
      <c:overlay val="1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8471816464638"/>
          <c:y val="5.3128017700859065E-2"/>
          <c:w val="0.8548775925977451"/>
          <c:h val="0.7755946718264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2'!$C$5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cat>
            <c:strRef>
              <c:f>'Grafikon 2'!$A$6:$A$10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2'!$C$6:$C$10</c:f>
              <c:numCache>
                <c:formatCode>#,##0</c:formatCode>
                <c:ptCount val="5"/>
                <c:pt idx="0">
                  <c:v>2239634.0759999999</c:v>
                </c:pt>
                <c:pt idx="1">
                  <c:v>2335782.915</c:v>
                </c:pt>
                <c:pt idx="2">
                  <c:v>2460931.4350000001</c:v>
                </c:pt>
                <c:pt idx="3">
                  <c:v>2769285.7609999999</c:v>
                </c:pt>
                <c:pt idx="4">
                  <c:v>2904084.5129999998</c:v>
                </c:pt>
              </c:numCache>
            </c:numRef>
          </c:val>
        </c:ser>
        <c:ser>
          <c:idx val="1"/>
          <c:order val="1"/>
          <c:tx>
            <c:strRef>
              <c:f>'Grafikon 2'!$B$5</c:f>
              <c:strCache>
                <c:ptCount val="1"/>
                <c:pt idx="0">
                  <c:v>Ukupni rashodi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'Grafikon 2'!$A$6:$A$10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2'!$B$6:$B$10</c:f>
              <c:numCache>
                <c:formatCode>#,##0</c:formatCode>
                <c:ptCount val="5"/>
                <c:pt idx="0">
                  <c:v>2191123.63</c:v>
                </c:pt>
                <c:pt idx="1">
                  <c:v>2280198.8990000002</c:v>
                </c:pt>
                <c:pt idx="2">
                  <c:v>2374431.0090000001</c:v>
                </c:pt>
                <c:pt idx="3">
                  <c:v>2647381.9029999999</c:v>
                </c:pt>
                <c:pt idx="4">
                  <c:v>2806128.57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44224"/>
        <c:axId val="70282048"/>
      </c:barChart>
      <c:catAx>
        <c:axId val="89844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0282048"/>
        <c:crosses val="autoZero"/>
        <c:auto val="1"/>
        <c:lblAlgn val="ctr"/>
        <c:lblOffset val="100"/>
        <c:noMultiLvlLbl val="0"/>
      </c:catAx>
      <c:valAx>
        <c:axId val="70282048"/>
        <c:scaling>
          <c:orientation val="minMax"/>
          <c:max val="3000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9844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dTable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800" b="0" i="0" u="none" strike="noStrike" baseline="0">
          <a:solidFill>
            <a:srgbClr val="003366"/>
          </a:solidFill>
          <a:latin typeface="Arial"/>
          <a:ea typeface="Arial"/>
          <a:cs typeface="Arial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4918240140388"/>
          <c:y val="8.0577642080454231E-2"/>
          <c:w val="0.70301111782156045"/>
          <c:h val="0.68792158123091751"/>
        </c:manualLayout>
      </c:layout>
      <c:lineChart>
        <c:grouping val="standard"/>
        <c:varyColors val="0"/>
        <c:ser>
          <c:idx val="0"/>
          <c:order val="0"/>
          <c:tx>
            <c:strRef>
              <c:f>'Grafikon 3'!$A$22</c:f>
              <c:strCache>
                <c:ptCount val="1"/>
                <c:pt idx="0">
                  <c:v>Kons.. financ. rezultat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4B7-4BEF-A459-5FEF53389936}"/>
              </c:ext>
            </c:extLst>
          </c:dPt>
          <c:dPt>
            <c:idx val="5"/>
            <c:bubble3D val="0"/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B7-4BEF-A459-5FEF53389936}"/>
              </c:ext>
            </c:extLst>
          </c:dPt>
          <c:dPt>
            <c:idx val="7"/>
            <c:bubble3D val="0"/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4B7-4BEF-A459-5FEF53389936}"/>
              </c:ext>
            </c:extLst>
          </c:dPt>
          <c:cat>
            <c:strRef>
              <c:f>'Grafikon 3'!$B$21:$K$21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'Grafikon 3'!$B$22:$K$22</c:f>
              <c:numCache>
                <c:formatCode>#,##0</c:formatCode>
                <c:ptCount val="10"/>
                <c:pt idx="0">
                  <c:v>10902</c:v>
                </c:pt>
                <c:pt idx="1">
                  <c:v>10566</c:v>
                </c:pt>
                <c:pt idx="2">
                  <c:v>31361</c:v>
                </c:pt>
                <c:pt idx="3">
                  <c:v>75938</c:v>
                </c:pt>
                <c:pt idx="4">
                  <c:v>59844</c:v>
                </c:pt>
                <c:pt idx="5">
                  <c:v>34268.648999999998</c:v>
                </c:pt>
                <c:pt idx="6">
                  <c:v>39737.247000000003</c:v>
                </c:pt>
                <c:pt idx="7">
                  <c:v>63444.767999999996</c:v>
                </c:pt>
                <c:pt idx="8">
                  <c:v>99437.322</c:v>
                </c:pt>
                <c:pt idx="9">
                  <c:v>73223.312000000005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B7-4BEF-A459-5FEF53389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17984"/>
        <c:axId val="107999744"/>
      </c:lineChart>
      <c:catAx>
        <c:axId val="9821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7999744"/>
        <c:crosses val="autoZero"/>
        <c:auto val="1"/>
        <c:lblAlgn val="ctr"/>
        <c:lblOffset val="100"/>
        <c:noMultiLvlLbl val="0"/>
      </c:catAx>
      <c:valAx>
        <c:axId val="1079997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5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8217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/>
          <a:lstStyle/>
          <a:p>
            <a:pPr rtl="0">
              <a:defRPr sz="85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dTable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1228444</xdr:colOff>
      <xdr:row>1</xdr:row>
      <xdr:rowOff>135658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152244" cy="2499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4</xdr:row>
      <xdr:rowOff>95250</xdr:rowOff>
    </xdr:from>
    <xdr:to>
      <xdr:col>11</xdr:col>
      <xdr:colOff>320386</xdr:colOff>
      <xdr:row>16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51954</xdr:colOff>
      <xdr:row>0</xdr:row>
      <xdr:rowOff>51954</xdr:rowOff>
    </xdr:from>
    <xdr:to>
      <xdr:col>1</xdr:col>
      <xdr:colOff>294993</xdr:colOff>
      <xdr:row>1</xdr:row>
      <xdr:rowOff>111412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51954"/>
          <a:ext cx="1152244" cy="249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1199869</xdr:colOff>
      <xdr:row>1</xdr:row>
      <xdr:rowOff>107083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152244" cy="2499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1209394</xdr:colOff>
      <xdr:row>1</xdr:row>
      <xdr:rowOff>145183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152244" cy="249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56869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161644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1276069</xdr:colOff>
      <xdr:row>1</xdr:row>
      <xdr:rowOff>116608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7150"/>
          <a:ext cx="1152244" cy="2499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19050</xdr:rowOff>
    </xdr:from>
    <xdr:to>
      <xdr:col>14</xdr:col>
      <xdr:colOff>447675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66675</xdr:rowOff>
    </xdr:from>
    <xdr:to>
      <xdr:col>0</xdr:col>
      <xdr:colOff>1257300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162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0.00829</cdr:x>
      <cdr:y>0.15827</cdr:y>
    </cdr:from>
    <cdr:to>
      <cdr:x>0.0732</cdr:x>
      <cdr:y>0.2554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57150" y="419100"/>
          <a:ext cx="4476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3</xdr:row>
      <xdr:rowOff>180975</xdr:rowOff>
    </xdr:from>
    <xdr:to>
      <xdr:col>13</xdr:col>
      <xdr:colOff>228600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57150</xdr:rowOff>
    </xdr:from>
    <xdr:to>
      <xdr:col>1</xdr:col>
      <xdr:colOff>704850</xdr:colOff>
      <xdr:row>1</xdr:row>
      <xdr:rowOff>123825</xdr:rowOff>
    </xdr:to>
    <xdr:pic>
      <xdr:nvPicPr>
        <xdr:cNvPr id="3" name="Slika 2" descr="Opis: Fina - novi znak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52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C28" sqref="C28"/>
    </sheetView>
  </sheetViews>
  <sheetFormatPr defaultRowHeight="15" x14ac:dyDescent="0.25"/>
  <cols>
    <col min="1" max="1" width="49.7109375" customWidth="1"/>
  </cols>
  <sheetData>
    <row r="3" spans="1:5" x14ac:dyDescent="0.25">
      <c r="A3" s="17" t="s">
        <v>100</v>
      </c>
      <c r="B3" s="18"/>
    </row>
    <row r="4" spans="1:5" ht="11.25" customHeight="1" x14ac:dyDescent="0.25">
      <c r="A4" s="17"/>
      <c r="B4" s="18"/>
      <c r="D4" s="27" t="s">
        <v>56</v>
      </c>
    </row>
    <row r="5" spans="1:5" ht="22.5" customHeight="1" x14ac:dyDescent="0.25">
      <c r="A5" s="75" t="s">
        <v>1</v>
      </c>
      <c r="B5" s="76" t="s">
        <v>39</v>
      </c>
      <c r="C5" s="76" t="s">
        <v>40</v>
      </c>
      <c r="D5" s="75" t="s">
        <v>101</v>
      </c>
      <c r="E5" s="76" t="s">
        <v>103</v>
      </c>
    </row>
    <row r="6" spans="1:5" x14ac:dyDescent="0.25">
      <c r="A6" s="19" t="s">
        <v>3</v>
      </c>
      <c r="B6" s="20"/>
      <c r="C6" s="20">
        <v>451</v>
      </c>
      <c r="D6" s="21" t="s">
        <v>41</v>
      </c>
      <c r="E6" s="124">
        <v>0.46881496881496881</v>
      </c>
    </row>
    <row r="7" spans="1:5" x14ac:dyDescent="0.25">
      <c r="A7" s="22" t="s">
        <v>42</v>
      </c>
      <c r="B7" s="20">
        <v>322</v>
      </c>
      <c r="C7" s="20">
        <v>327</v>
      </c>
      <c r="D7" s="21">
        <v>101.55279503105589</v>
      </c>
      <c r="E7" s="124">
        <v>0.48733233979135621</v>
      </c>
    </row>
    <row r="8" spans="1:5" x14ac:dyDescent="0.25">
      <c r="A8" s="23" t="s">
        <v>43</v>
      </c>
      <c r="B8" s="24">
        <v>88</v>
      </c>
      <c r="C8" s="24">
        <v>124</v>
      </c>
      <c r="D8" s="25">
        <v>140.90909090909091</v>
      </c>
      <c r="E8" s="124">
        <v>0.42611683848797249</v>
      </c>
    </row>
    <row r="9" spans="1:5" x14ac:dyDescent="0.25">
      <c r="A9" s="77" t="s">
        <v>30</v>
      </c>
      <c r="B9" s="78">
        <v>5020</v>
      </c>
      <c r="C9" s="78">
        <v>5141</v>
      </c>
      <c r="D9" s="79">
        <v>102.41035856573706</v>
      </c>
      <c r="E9" s="125">
        <v>0.56945059813912269</v>
      </c>
    </row>
    <row r="10" spans="1:5" x14ac:dyDescent="0.25">
      <c r="A10" s="77" t="s">
        <v>31</v>
      </c>
      <c r="B10" s="78">
        <v>2734249.4959999998</v>
      </c>
      <c r="C10" s="78">
        <v>2904084.5129999998</v>
      </c>
      <c r="D10" s="79">
        <v>106.21139428748019</v>
      </c>
      <c r="E10" s="125">
        <v>0.61821390217417471</v>
      </c>
    </row>
    <row r="11" spans="1:5" x14ac:dyDescent="0.25">
      <c r="A11" s="77" t="s">
        <v>32</v>
      </c>
      <c r="B11" s="78">
        <v>2615696.2540000002</v>
      </c>
      <c r="C11" s="78">
        <v>2806128.57</v>
      </c>
      <c r="D11" s="79">
        <v>107.28036811265011</v>
      </c>
      <c r="E11" s="125">
        <v>0.62223458033758683</v>
      </c>
    </row>
    <row r="12" spans="1:5" x14ac:dyDescent="0.25">
      <c r="A12" s="77" t="s">
        <v>44</v>
      </c>
      <c r="B12" s="78">
        <v>139813.82800000001</v>
      </c>
      <c r="C12" s="78">
        <v>143052.12299999999</v>
      </c>
      <c r="D12" s="79">
        <v>102.31614787058115</v>
      </c>
      <c r="E12" s="125">
        <v>0.49429658279478261</v>
      </c>
    </row>
    <row r="13" spans="1:5" x14ac:dyDescent="0.25">
      <c r="A13" s="77" t="s">
        <v>45</v>
      </c>
      <c r="B13" s="78">
        <v>21260.585999999999</v>
      </c>
      <c r="C13" s="78">
        <v>45096.18</v>
      </c>
      <c r="D13" s="79">
        <v>212.11165110876999</v>
      </c>
      <c r="E13" s="125">
        <v>0.44374911082759055</v>
      </c>
    </row>
    <row r="14" spans="1:5" x14ac:dyDescent="0.25">
      <c r="A14" s="77" t="s">
        <v>46</v>
      </c>
      <c r="B14" s="78">
        <v>22525.784</v>
      </c>
      <c r="C14" s="78">
        <v>24732.631000000001</v>
      </c>
      <c r="D14" s="79">
        <v>109.79698198295785</v>
      </c>
      <c r="E14" s="125">
        <v>0.48753614268177975</v>
      </c>
    </row>
    <row r="15" spans="1:5" x14ac:dyDescent="0.25">
      <c r="A15" s="77" t="s">
        <v>33</v>
      </c>
      <c r="B15" s="78">
        <v>117388.17600000001</v>
      </c>
      <c r="C15" s="78">
        <v>118324.624</v>
      </c>
      <c r="D15" s="79">
        <v>100.79773622174687</v>
      </c>
      <c r="E15" s="125">
        <v>0.49571125347971451</v>
      </c>
    </row>
    <row r="16" spans="1:5" x14ac:dyDescent="0.25">
      <c r="A16" s="77" t="s">
        <v>34</v>
      </c>
      <c r="B16" s="78">
        <v>21360.718000000001</v>
      </c>
      <c r="C16" s="78">
        <v>45101.311999999998</v>
      </c>
      <c r="D16" s="79">
        <v>211.14136706453402</v>
      </c>
      <c r="E16" s="125">
        <v>0.44370765100919396</v>
      </c>
    </row>
    <row r="17" spans="1:5" x14ac:dyDescent="0.25">
      <c r="A17" s="121" t="s">
        <v>47</v>
      </c>
      <c r="B17" s="122">
        <v>96027.457999999999</v>
      </c>
      <c r="C17" s="122">
        <v>73223.312000000005</v>
      </c>
      <c r="D17" s="123">
        <v>76.252473537308475</v>
      </c>
      <c r="E17" s="126">
        <v>0.53428092961581597</v>
      </c>
    </row>
    <row r="18" spans="1:5" x14ac:dyDescent="0.25">
      <c r="A18" s="80" t="s">
        <v>17</v>
      </c>
      <c r="B18" s="82">
        <v>510571.31599999999</v>
      </c>
      <c r="C18" s="82">
        <v>581029.16200000001</v>
      </c>
      <c r="D18" s="79">
        <v>113.79980500118812</v>
      </c>
      <c r="E18" s="125">
        <v>0.58267945530460696</v>
      </c>
    </row>
    <row r="19" spans="1:5" x14ac:dyDescent="0.25">
      <c r="A19" s="80" t="s">
        <v>18</v>
      </c>
      <c r="B19" s="82">
        <v>159957.47899999999</v>
      </c>
      <c r="C19" s="82">
        <v>174037.96</v>
      </c>
      <c r="D19" s="79">
        <v>108.80263998159161</v>
      </c>
      <c r="E19" s="125">
        <v>0.45045623114046685</v>
      </c>
    </row>
    <row r="20" spans="1:5" x14ac:dyDescent="0.25">
      <c r="A20" s="80" t="s">
        <v>102</v>
      </c>
      <c r="B20" s="82">
        <v>350613.837</v>
      </c>
      <c r="C20" s="82">
        <v>406991.20199999999</v>
      </c>
      <c r="D20" s="79">
        <v>116.07961781611031</v>
      </c>
      <c r="E20" s="125">
        <v>0.66631561825280483</v>
      </c>
    </row>
    <row r="21" spans="1:5" x14ac:dyDescent="0.25">
      <c r="A21" s="80" t="s">
        <v>20</v>
      </c>
      <c r="B21" s="81">
        <v>25</v>
      </c>
      <c r="C21" s="81">
        <v>29</v>
      </c>
      <c r="D21" s="79">
        <v>115.99999999999999</v>
      </c>
      <c r="E21" s="125">
        <v>0.41428571428571431</v>
      </c>
    </row>
    <row r="22" spans="1:5" x14ac:dyDescent="0.25">
      <c r="A22" s="80" t="s">
        <v>104</v>
      </c>
      <c r="B22" s="82">
        <v>39666.932999999997</v>
      </c>
      <c r="C22" s="82">
        <v>29443.512999999999</v>
      </c>
      <c r="D22" s="79">
        <v>74.226845317231863</v>
      </c>
      <c r="E22" s="125">
        <v>0.30691060730477049</v>
      </c>
    </row>
    <row r="23" spans="1:5" x14ac:dyDescent="0.25">
      <c r="A23" s="80" t="s">
        <v>48</v>
      </c>
      <c r="B23" s="82">
        <v>4595.3455843293495</v>
      </c>
      <c r="C23" s="82">
        <v>4802.182681709136</v>
      </c>
      <c r="D23" s="79">
        <v>104.50101289629063</v>
      </c>
      <c r="E23" s="125">
        <v>1.021513260766213</v>
      </c>
    </row>
    <row r="24" spans="1:5" x14ac:dyDescent="0.25">
      <c r="A24" s="26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tabSelected="1" workbookViewId="0">
      <selection activeCell="B29" sqref="B29"/>
    </sheetView>
  </sheetViews>
  <sheetFormatPr defaultRowHeight="15" x14ac:dyDescent="0.25"/>
  <cols>
    <col min="1" max="1" width="49.5703125" customWidth="1"/>
    <col min="2" max="2" width="10.85546875" bestFit="1" customWidth="1"/>
    <col min="4" max="4" width="8.140625" customWidth="1"/>
  </cols>
  <sheetData>
    <row r="3" spans="1:7" x14ac:dyDescent="0.25">
      <c r="A3" s="1" t="s">
        <v>79</v>
      </c>
      <c r="B3" s="2"/>
      <c r="C3" s="3"/>
      <c r="D3" s="4"/>
      <c r="E3" s="4"/>
      <c r="F3" s="4"/>
      <c r="G3" s="4"/>
    </row>
    <row r="4" spans="1:7" x14ac:dyDescent="0.25">
      <c r="D4" s="5"/>
      <c r="E4" s="6"/>
      <c r="F4" s="5"/>
      <c r="G4" s="27" t="s">
        <v>56</v>
      </c>
    </row>
    <row r="5" spans="1:7" x14ac:dyDescent="0.25">
      <c r="A5" s="145" t="s">
        <v>1</v>
      </c>
      <c r="B5" s="145" t="s">
        <v>2</v>
      </c>
      <c r="C5" s="145" t="s">
        <v>80</v>
      </c>
      <c r="D5" s="144" t="s">
        <v>114</v>
      </c>
      <c r="E5" s="145" t="s">
        <v>81</v>
      </c>
      <c r="F5" s="143" t="s">
        <v>115</v>
      </c>
      <c r="G5" s="143" t="s">
        <v>116</v>
      </c>
    </row>
    <row r="6" spans="1:7" x14ac:dyDescent="0.25">
      <c r="A6" s="146"/>
      <c r="B6" s="146"/>
      <c r="C6" s="146"/>
      <c r="D6" s="147"/>
      <c r="E6" s="146"/>
      <c r="F6" s="144"/>
      <c r="G6" s="144"/>
    </row>
    <row r="7" spans="1:7" x14ac:dyDescent="0.25">
      <c r="A7" s="8" t="s">
        <v>3</v>
      </c>
      <c r="B7" s="9">
        <v>136260</v>
      </c>
      <c r="C7" s="9">
        <v>962</v>
      </c>
      <c r="D7" s="10">
        <f>C7/B7</f>
        <v>7.0600322912079847E-3</v>
      </c>
      <c r="E7" s="11">
        <v>451</v>
      </c>
      <c r="F7" s="12">
        <f>E7/B7</f>
        <v>3.309848818435344E-3</v>
      </c>
      <c r="G7" s="12">
        <f>E7/C7</f>
        <v>0.46881496881496881</v>
      </c>
    </row>
    <row r="8" spans="1:7" x14ac:dyDescent="0.25">
      <c r="A8" s="8" t="s">
        <v>4</v>
      </c>
      <c r="B8" s="9">
        <v>90955</v>
      </c>
      <c r="C8" s="11">
        <v>671</v>
      </c>
      <c r="D8" s="10">
        <f>C8/B8</f>
        <v>7.3772744763894232E-3</v>
      </c>
      <c r="E8" s="11">
        <v>327</v>
      </c>
      <c r="F8" s="12">
        <f>E8/B8</f>
        <v>3.5951844318619099E-3</v>
      </c>
      <c r="G8" s="12">
        <f>E8/C8</f>
        <v>0.48733233979135621</v>
      </c>
    </row>
    <row r="9" spans="1:7" x14ac:dyDescent="0.25">
      <c r="A9" s="84" t="s">
        <v>5</v>
      </c>
      <c r="B9" s="85">
        <v>45305</v>
      </c>
      <c r="C9" s="86">
        <v>291</v>
      </c>
      <c r="D9" s="87">
        <f t="shared" ref="D9:D26" si="0">C9/B9</f>
        <v>6.4231321046242136E-3</v>
      </c>
      <c r="E9" s="86">
        <v>124</v>
      </c>
      <c r="F9" s="88">
        <f t="shared" ref="F9:F26" si="1">E9/B9</f>
        <v>2.7370047456130669E-3</v>
      </c>
      <c r="G9" s="88">
        <f>E9/C9</f>
        <v>0.42611683848797249</v>
      </c>
    </row>
    <row r="10" spans="1:7" x14ac:dyDescent="0.25">
      <c r="A10" s="89" t="s">
        <v>6</v>
      </c>
      <c r="B10" s="90">
        <v>969776</v>
      </c>
      <c r="C10" s="90">
        <v>9028</v>
      </c>
      <c r="D10" s="91">
        <f t="shared" si="0"/>
        <v>9.3093662866476374E-3</v>
      </c>
      <c r="E10" s="90">
        <v>5141</v>
      </c>
      <c r="F10" s="92">
        <f t="shared" si="1"/>
        <v>5.3012242002276819E-3</v>
      </c>
      <c r="G10" s="93">
        <f t="shared" ref="G10:G26" si="2">E10/C10</f>
        <v>0.56945059813912269</v>
      </c>
    </row>
    <row r="11" spans="1:7" x14ac:dyDescent="0.25">
      <c r="A11" s="89" t="s">
        <v>7</v>
      </c>
      <c r="B11" s="90">
        <v>796126335.04299998</v>
      </c>
      <c r="C11" s="90">
        <v>4697539.966</v>
      </c>
      <c r="D11" s="91">
        <f t="shared" si="0"/>
        <v>5.9004956364699067E-3</v>
      </c>
      <c r="E11" s="90">
        <v>2904084.5129999998</v>
      </c>
      <c r="F11" s="92">
        <f t="shared" si="1"/>
        <v>3.647768432183751E-3</v>
      </c>
      <c r="G11" s="93">
        <f t="shared" si="2"/>
        <v>0.61821390217417471</v>
      </c>
    </row>
    <row r="12" spans="1:7" x14ac:dyDescent="0.25">
      <c r="A12" s="89" t="s">
        <v>8</v>
      </c>
      <c r="B12" s="90">
        <v>756495953.796</v>
      </c>
      <c r="C12" s="90">
        <v>4509759.9179999996</v>
      </c>
      <c r="D12" s="91">
        <f t="shared" si="0"/>
        <v>5.9613800911566027E-3</v>
      </c>
      <c r="E12" s="90">
        <v>2806128.57</v>
      </c>
      <c r="F12" s="92">
        <f t="shared" si="1"/>
        <v>3.7093768392536738E-3</v>
      </c>
      <c r="G12" s="93">
        <f t="shared" si="2"/>
        <v>0.62223458033758683</v>
      </c>
    </row>
    <row r="13" spans="1:7" x14ac:dyDescent="0.25">
      <c r="A13" s="89" t="s">
        <v>9</v>
      </c>
      <c r="B13" s="90">
        <v>57232067.596000001</v>
      </c>
      <c r="C13" s="90">
        <v>289405.446</v>
      </c>
      <c r="D13" s="91">
        <f t="shared" si="0"/>
        <v>5.0567008699197646E-3</v>
      </c>
      <c r="E13" s="90">
        <v>143052.12299999999</v>
      </c>
      <c r="F13" s="92">
        <f t="shared" si="1"/>
        <v>2.4995099602167447E-3</v>
      </c>
      <c r="G13" s="93">
        <f t="shared" si="2"/>
        <v>0.49429658279478261</v>
      </c>
    </row>
    <row r="14" spans="1:7" x14ac:dyDescent="0.25">
      <c r="A14" s="89" t="s">
        <v>10</v>
      </c>
      <c r="B14" s="90">
        <v>17601686.348000001</v>
      </c>
      <c r="C14" s="90">
        <v>101625.398</v>
      </c>
      <c r="D14" s="91">
        <f t="shared" si="0"/>
        <v>5.7736171404705909E-3</v>
      </c>
      <c r="E14" s="90">
        <v>45096.18</v>
      </c>
      <c r="F14" s="92">
        <f t="shared" si="1"/>
        <v>2.5620374723427605E-3</v>
      </c>
      <c r="G14" s="93">
        <f t="shared" si="2"/>
        <v>0.44374911082759055</v>
      </c>
    </row>
    <row r="15" spans="1:7" x14ac:dyDescent="0.25">
      <c r="A15" s="89" t="s">
        <v>11</v>
      </c>
      <c r="B15" s="90">
        <v>8349048.648</v>
      </c>
      <c r="C15" s="90">
        <v>50729.841</v>
      </c>
      <c r="D15" s="91">
        <f t="shared" si="0"/>
        <v>6.0761223390586238E-3</v>
      </c>
      <c r="E15" s="90">
        <v>24732.631000000001</v>
      </c>
      <c r="F15" s="92">
        <f t="shared" si="1"/>
        <v>2.9623292476472344E-3</v>
      </c>
      <c r="G15" s="93">
        <f t="shared" si="2"/>
        <v>0.48753614268177975</v>
      </c>
    </row>
    <row r="16" spans="1:7" x14ac:dyDescent="0.25">
      <c r="A16" s="89" t="s">
        <v>12</v>
      </c>
      <c r="B16" s="90">
        <v>48872344.269000001</v>
      </c>
      <c r="C16" s="90">
        <v>238696.66699999999</v>
      </c>
      <c r="D16" s="91">
        <f t="shared" si="0"/>
        <v>4.8840846611773155E-3</v>
      </c>
      <c r="E16" s="90">
        <v>118324.624</v>
      </c>
      <c r="F16" s="92">
        <f t="shared" si="1"/>
        <v>2.4210957294932538E-3</v>
      </c>
      <c r="G16" s="93">
        <f>E16/C16</f>
        <v>0.49571125347971451</v>
      </c>
    </row>
    <row r="17" spans="1:7" x14ac:dyDescent="0.25">
      <c r="A17" s="89" t="s">
        <v>13</v>
      </c>
      <c r="B17" s="90">
        <v>17591011.668000001</v>
      </c>
      <c r="C17" s="90">
        <v>101646.46</v>
      </c>
      <c r="D17" s="91">
        <f t="shared" si="0"/>
        <v>5.7783180364155053E-3</v>
      </c>
      <c r="E17" s="90">
        <v>45101.311999999998</v>
      </c>
      <c r="F17" s="92">
        <f t="shared" si="1"/>
        <v>2.563883922721982E-3</v>
      </c>
      <c r="G17" s="93">
        <f t="shared" si="2"/>
        <v>0.44370765100919396</v>
      </c>
    </row>
    <row r="18" spans="1:7" ht="17.25" customHeight="1" x14ac:dyDescent="0.25">
      <c r="A18" s="94" t="s">
        <v>14</v>
      </c>
      <c r="B18" s="95">
        <v>31281332.600000001</v>
      </c>
      <c r="C18" s="95">
        <v>137050.20699999999</v>
      </c>
      <c r="D18" s="96">
        <f t="shared" si="0"/>
        <v>4.3812138297458589E-3</v>
      </c>
      <c r="E18" s="95">
        <v>73223.312000000005</v>
      </c>
      <c r="F18" s="97">
        <f t="shared" si="1"/>
        <v>2.3407989978022868E-3</v>
      </c>
      <c r="G18" s="98">
        <f t="shared" si="2"/>
        <v>0.53428092961581597</v>
      </c>
    </row>
    <row r="19" spans="1:7" x14ac:dyDescent="0.25">
      <c r="A19" s="89" t="s">
        <v>15</v>
      </c>
      <c r="B19" s="90">
        <v>20409</v>
      </c>
      <c r="C19" s="99">
        <v>116</v>
      </c>
      <c r="D19" s="91">
        <f t="shared" si="0"/>
        <v>5.6837669655544123E-3</v>
      </c>
      <c r="E19" s="99">
        <v>52</v>
      </c>
      <c r="F19" s="92">
        <f t="shared" si="1"/>
        <v>2.5478955362830125E-3</v>
      </c>
      <c r="G19" s="93">
        <f t="shared" si="2"/>
        <v>0.44827586206896552</v>
      </c>
    </row>
    <row r="20" spans="1:7" x14ac:dyDescent="0.25">
      <c r="A20" s="89" t="s">
        <v>16</v>
      </c>
      <c r="B20" s="90">
        <v>19627</v>
      </c>
      <c r="C20" s="99">
        <v>96</v>
      </c>
      <c r="D20" s="91">
        <f t="shared" si="0"/>
        <v>4.8912212768125541E-3</v>
      </c>
      <c r="E20" s="99">
        <v>47</v>
      </c>
      <c r="F20" s="92">
        <f t="shared" si="1"/>
        <v>2.3946604167728132E-3</v>
      </c>
      <c r="G20" s="93">
        <f t="shared" si="2"/>
        <v>0.48958333333333331</v>
      </c>
    </row>
    <row r="21" spans="1:7" x14ac:dyDescent="0.25">
      <c r="A21" s="89" t="s">
        <v>17</v>
      </c>
      <c r="B21" s="90">
        <v>151455117.51899999</v>
      </c>
      <c r="C21" s="90">
        <v>997167.75100000005</v>
      </c>
      <c r="D21" s="91">
        <f t="shared" si="0"/>
        <v>6.5839158645458491E-3</v>
      </c>
      <c r="E21" s="90">
        <v>581029.16200000001</v>
      </c>
      <c r="F21" s="92">
        <f t="shared" si="1"/>
        <v>3.836312509724936E-3</v>
      </c>
      <c r="G21" s="93">
        <f t="shared" si="2"/>
        <v>0.58267945530460696</v>
      </c>
    </row>
    <row r="22" spans="1:7" x14ac:dyDescent="0.25">
      <c r="A22" s="89" t="s">
        <v>18</v>
      </c>
      <c r="B22" s="90">
        <v>137793447.56400001</v>
      </c>
      <c r="C22" s="90">
        <v>386359.31300000002</v>
      </c>
      <c r="D22" s="91">
        <f t="shared" si="0"/>
        <v>2.8039019258920151E-3</v>
      </c>
      <c r="E22" s="90">
        <v>174037.96</v>
      </c>
      <c r="F22" s="92">
        <f t="shared" si="1"/>
        <v>1.2630350940248138E-3</v>
      </c>
      <c r="G22" s="93">
        <f t="shared" si="2"/>
        <v>0.45045623114046685</v>
      </c>
    </row>
    <row r="23" spans="1:7" x14ac:dyDescent="0.25">
      <c r="A23" s="89" t="s">
        <v>19</v>
      </c>
      <c r="B23" s="90">
        <v>13661669.955</v>
      </c>
      <c r="C23" s="90">
        <v>610808.43799999997</v>
      </c>
      <c r="D23" s="91">
        <f t="shared" si="0"/>
        <v>4.4709646771729519E-2</v>
      </c>
      <c r="E23" s="90">
        <v>406991.20199999999</v>
      </c>
      <c r="F23" s="92">
        <f t="shared" si="1"/>
        <v>2.9790735930569478E-2</v>
      </c>
      <c r="G23" s="92">
        <f t="shared" si="2"/>
        <v>0.66631561825280483</v>
      </c>
    </row>
    <row r="24" spans="1:7" x14ac:dyDescent="0.25">
      <c r="A24" s="89" t="s">
        <v>20</v>
      </c>
      <c r="B24" s="90">
        <v>13067</v>
      </c>
      <c r="C24" s="99">
        <v>70</v>
      </c>
      <c r="D24" s="91">
        <f t="shared" si="0"/>
        <v>5.3570061988214585E-3</v>
      </c>
      <c r="E24" s="99">
        <v>29</v>
      </c>
      <c r="F24" s="92">
        <f t="shared" si="1"/>
        <v>2.2193311395117469E-3</v>
      </c>
      <c r="G24" s="92">
        <f t="shared" si="2"/>
        <v>0.41428571428571431</v>
      </c>
    </row>
    <row r="25" spans="1:7" x14ac:dyDescent="0.25">
      <c r="A25" s="89" t="s">
        <v>21</v>
      </c>
      <c r="B25" s="90">
        <v>27528821.936999999</v>
      </c>
      <c r="C25" s="90">
        <v>95935.142999999996</v>
      </c>
      <c r="D25" s="91">
        <f t="shared" si="0"/>
        <v>3.4848982357308491E-3</v>
      </c>
      <c r="E25" s="90">
        <v>29443.512999999999</v>
      </c>
      <c r="F25" s="92">
        <f t="shared" si="1"/>
        <v>1.0695522339234781E-3</v>
      </c>
      <c r="G25" s="92">
        <f t="shared" si="2"/>
        <v>0.30691060730477049</v>
      </c>
    </row>
    <row r="26" spans="1:7" x14ac:dyDescent="0.25">
      <c r="A26" s="89" t="s">
        <v>22</v>
      </c>
      <c r="B26" s="90">
        <v>5814.7630443353237</v>
      </c>
      <c r="C26" s="90">
        <v>4701.0478142076508</v>
      </c>
      <c r="D26" s="91">
        <f t="shared" si="0"/>
        <v>0.80846765007687771</v>
      </c>
      <c r="E26" s="90">
        <v>4802.182681709136</v>
      </c>
      <c r="F26" s="92">
        <f t="shared" si="1"/>
        <v>0.82586042545402916</v>
      </c>
      <c r="G26" s="92">
        <f t="shared" si="2"/>
        <v>1.021513260766213</v>
      </c>
    </row>
    <row r="27" spans="1:7" x14ac:dyDescent="0.25">
      <c r="A27" s="7" t="s">
        <v>23</v>
      </c>
      <c r="D27" s="5"/>
      <c r="E27" s="6"/>
      <c r="F27" s="5"/>
      <c r="G27" s="5"/>
    </row>
    <row r="28" spans="1:7" x14ac:dyDescent="0.25">
      <c r="E28" s="120"/>
      <c r="F28" s="120"/>
      <c r="G28" s="120"/>
    </row>
    <row r="29" spans="1:7" x14ac:dyDescent="0.25">
      <c r="D29" s="120"/>
      <c r="E29" s="120"/>
      <c r="F29" s="120"/>
      <c r="G29" s="120"/>
    </row>
    <row r="30" spans="1:7" x14ac:dyDescent="0.25">
      <c r="D30" s="120"/>
      <c r="E30" s="120"/>
      <c r="F30" s="120"/>
      <c r="G30" s="120"/>
    </row>
  </sheetData>
  <mergeCells count="7"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K9" sqref="K9"/>
    </sheetView>
  </sheetViews>
  <sheetFormatPr defaultRowHeight="15" x14ac:dyDescent="0.25"/>
  <cols>
    <col min="1" max="1" width="41" customWidth="1"/>
    <col min="2" max="6" width="9.7109375" customWidth="1"/>
  </cols>
  <sheetData>
    <row r="3" spans="1:7" s="120" customFormat="1" x14ac:dyDescent="0.25"/>
    <row r="4" spans="1:7" x14ac:dyDescent="0.25">
      <c r="A4" s="13" t="s">
        <v>120</v>
      </c>
      <c r="B4" s="13"/>
      <c r="C4" s="14"/>
      <c r="D4" s="15"/>
      <c r="E4" s="16"/>
      <c r="F4" s="16"/>
      <c r="G4" s="16"/>
    </row>
    <row r="5" spans="1:7" ht="12" customHeight="1" x14ac:dyDescent="0.25">
      <c r="A5" s="13"/>
      <c r="B5" s="13"/>
      <c r="C5" s="14"/>
      <c r="D5" s="15"/>
      <c r="E5" s="38" t="s">
        <v>56</v>
      </c>
      <c r="G5" s="16"/>
    </row>
    <row r="6" spans="1:7" ht="22.5" customHeight="1" x14ac:dyDescent="0.25">
      <c r="A6" s="142" t="s">
        <v>1</v>
      </c>
      <c r="B6" s="142" t="s">
        <v>24</v>
      </c>
      <c r="C6" s="142" t="s">
        <v>25</v>
      </c>
      <c r="D6" s="142" t="s">
        <v>26</v>
      </c>
      <c r="E6" s="142" t="s">
        <v>27</v>
      </c>
      <c r="F6" s="142" t="s">
        <v>28</v>
      </c>
      <c r="G6" s="142" t="s">
        <v>29</v>
      </c>
    </row>
    <row r="7" spans="1:7" x14ac:dyDescent="0.25">
      <c r="A7" s="72" t="s">
        <v>3</v>
      </c>
      <c r="B7" s="73">
        <v>343</v>
      </c>
      <c r="C7" s="73">
        <v>406</v>
      </c>
      <c r="D7" s="73">
        <v>412</v>
      </c>
      <c r="E7" s="20">
        <v>447</v>
      </c>
      <c r="F7" s="20">
        <v>451</v>
      </c>
      <c r="G7" s="74">
        <f>F7/B7*100</f>
        <v>131.48688046647231</v>
      </c>
    </row>
    <row r="8" spans="1:7" x14ac:dyDescent="0.25">
      <c r="A8" s="72" t="s">
        <v>30</v>
      </c>
      <c r="B8" s="73">
        <v>4896</v>
      </c>
      <c r="C8" s="73">
        <v>5079</v>
      </c>
      <c r="D8" s="73">
        <v>5123</v>
      </c>
      <c r="E8" s="20">
        <v>5101</v>
      </c>
      <c r="F8" s="20">
        <v>5141</v>
      </c>
      <c r="G8" s="74">
        <f>F8/B8*100</f>
        <v>105.00408496732025</v>
      </c>
    </row>
    <row r="9" spans="1:7" x14ac:dyDescent="0.25">
      <c r="A9" s="173" t="s">
        <v>31</v>
      </c>
      <c r="B9" s="167">
        <v>2239634.0759999999</v>
      </c>
      <c r="C9" s="167">
        <v>2335782.915</v>
      </c>
      <c r="D9" s="167">
        <v>2460931.4350000001</v>
      </c>
      <c r="E9" s="174">
        <v>2769285.7609999999</v>
      </c>
      <c r="F9" s="174">
        <v>2904084.5129999998</v>
      </c>
      <c r="G9" s="168">
        <f>F9/B9*100</f>
        <v>129.66781243955319</v>
      </c>
    </row>
    <row r="10" spans="1:7" x14ac:dyDescent="0.25">
      <c r="A10" s="100" t="s">
        <v>32</v>
      </c>
      <c r="B10" s="101">
        <v>2191123.63</v>
      </c>
      <c r="C10" s="101">
        <v>2280198.8990000002</v>
      </c>
      <c r="D10" s="101">
        <v>2374431.0090000001</v>
      </c>
      <c r="E10" s="78">
        <v>2647381.9029999999</v>
      </c>
      <c r="F10" s="78">
        <v>2806128.57</v>
      </c>
      <c r="G10" s="102">
        <f t="shared" ref="G10:G15" si="0">F10/B10*100</f>
        <v>128.06801640854925</v>
      </c>
    </row>
    <row r="11" spans="1:7" x14ac:dyDescent="0.25">
      <c r="A11" s="100" t="s">
        <v>33</v>
      </c>
      <c r="B11" s="101">
        <v>68839.805999999997</v>
      </c>
      <c r="C11" s="101">
        <v>85466.023000000001</v>
      </c>
      <c r="D11" s="101">
        <v>113121.246</v>
      </c>
      <c r="E11" s="78">
        <v>122272.174</v>
      </c>
      <c r="F11" s="78">
        <v>118324.624</v>
      </c>
      <c r="G11" s="102">
        <f t="shared" si="0"/>
        <v>171.88401722108281</v>
      </c>
    </row>
    <row r="12" spans="1:7" x14ac:dyDescent="0.25">
      <c r="A12" s="162" t="s">
        <v>34</v>
      </c>
      <c r="B12" s="163">
        <v>34571.156999999999</v>
      </c>
      <c r="C12" s="163">
        <v>45728.775999999998</v>
      </c>
      <c r="D12" s="163">
        <v>49676.478000000003</v>
      </c>
      <c r="E12" s="164">
        <v>22834.851999999999</v>
      </c>
      <c r="F12" s="164">
        <v>45101.311999999998</v>
      </c>
      <c r="G12" s="165">
        <f t="shared" si="0"/>
        <v>130.45936530270018</v>
      </c>
    </row>
    <row r="13" spans="1:7" x14ac:dyDescent="0.25">
      <c r="A13" s="169" t="s">
        <v>35</v>
      </c>
      <c r="B13" s="170">
        <v>34268.648999999998</v>
      </c>
      <c r="C13" s="170">
        <v>39737.247000000003</v>
      </c>
      <c r="D13" s="170">
        <v>63444.767999999996</v>
      </c>
      <c r="E13" s="171">
        <v>99437.322</v>
      </c>
      <c r="F13" s="171">
        <v>73223.312000000005</v>
      </c>
      <c r="G13" s="172">
        <f t="shared" si="0"/>
        <v>213.67434706865745</v>
      </c>
    </row>
    <row r="14" spans="1:7" x14ac:dyDescent="0.25">
      <c r="A14" s="166" t="s">
        <v>117</v>
      </c>
      <c r="B14" s="167">
        <v>145045.20800000001</v>
      </c>
      <c r="C14" s="167">
        <v>51480.192999999999</v>
      </c>
      <c r="D14" s="167">
        <v>53673.161</v>
      </c>
      <c r="E14" s="167">
        <v>43105.095999999998</v>
      </c>
      <c r="F14" s="167">
        <v>29443.512999999999</v>
      </c>
      <c r="G14" s="168">
        <f t="shared" si="0"/>
        <v>20.299542057259828</v>
      </c>
    </row>
    <row r="15" spans="1:7" x14ac:dyDescent="0.25">
      <c r="A15" s="100" t="s">
        <v>36</v>
      </c>
      <c r="B15" s="101">
        <v>3763.8554602396512</v>
      </c>
      <c r="C15" s="101">
        <v>3905.3582890332746</v>
      </c>
      <c r="D15" s="101">
        <v>4227.7656321165987</v>
      </c>
      <c r="E15" s="78">
        <v>4643.9345389792852</v>
      </c>
      <c r="F15" s="78">
        <v>4802.182681709136</v>
      </c>
      <c r="G15" s="102">
        <f t="shared" si="0"/>
        <v>127.58679849526879</v>
      </c>
    </row>
    <row r="16" spans="1:7" x14ac:dyDescent="0.25">
      <c r="A16" s="7" t="s">
        <v>37</v>
      </c>
      <c r="B16" s="7"/>
      <c r="C16" s="16"/>
      <c r="D16" s="16"/>
      <c r="E16" s="16"/>
      <c r="F16" s="16"/>
      <c r="G16" s="16"/>
    </row>
    <row r="17" spans="1:10" ht="6.75" customHeight="1" x14ac:dyDescent="0.25"/>
    <row r="18" spans="1:10" x14ac:dyDescent="0.25">
      <c r="A18" s="148" t="s">
        <v>119</v>
      </c>
      <c r="B18" s="149"/>
      <c r="C18" s="149"/>
      <c r="D18" s="149"/>
      <c r="E18" s="149"/>
      <c r="F18" s="149"/>
      <c r="G18" s="149"/>
      <c r="H18" s="149"/>
      <c r="I18" s="149"/>
      <c r="J18" s="149"/>
    </row>
    <row r="19" spans="1:10" x14ac:dyDescent="0.25">
      <c r="A19" s="103" t="s">
        <v>118</v>
      </c>
    </row>
  </sheetData>
  <mergeCells count="1">
    <mergeCell ref="A18:J1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D16" sqref="D16"/>
    </sheetView>
  </sheetViews>
  <sheetFormatPr defaultRowHeight="15" x14ac:dyDescent="0.25"/>
  <cols>
    <col min="1" max="1" width="5.140625" customWidth="1"/>
    <col min="2" max="2" width="12.5703125" customWidth="1"/>
    <col min="3" max="3" width="27.5703125" customWidth="1"/>
    <col min="4" max="4" width="20.5703125" bestFit="1" customWidth="1"/>
    <col min="6" max="6" width="11.85546875" customWidth="1"/>
  </cols>
  <sheetData>
    <row r="3" spans="1:6" x14ac:dyDescent="0.25">
      <c r="A3" s="37" t="s">
        <v>124</v>
      </c>
    </row>
    <row r="4" spans="1:6" x14ac:dyDescent="0.25">
      <c r="A4" s="37"/>
      <c r="E4" s="40" t="s">
        <v>70</v>
      </c>
      <c r="F4" s="40"/>
    </row>
    <row r="5" spans="1:6" ht="22.5" x14ac:dyDescent="0.25">
      <c r="A5" s="111" t="s">
        <v>54</v>
      </c>
      <c r="B5" s="111" t="s">
        <v>57</v>
      </c>
      <c r="C5" s="112" t="s">
        <v>58</v>
      </c>
      <c r="D5" s="111" t="s">
        <v>59</v>
      </c>
      <c r="E5" s="111" t="s">
        <v>60</v>
      </c>
      <c r="F5" s="112" t="s">
        <v>31</v>
      </c>
    </row>
    <row r="6" spans="1:6" x14ac:dyDescent="0.25">
      <c r="A6" s="45" t="s">
        <v>61</v>
      </c>
      <c r="B6" s="46">
        <v>67793044823</v>
      </c>
      <c r="C6" s="47" t="s">
        <v>87</v>
      </c>
      <c r="D6" s="46" t="s">
        <v>62</v>
      </c>
      <c r="E6" s="46" t="s">
        <v>68</v>
      </c>
      <c r="F6" s="48">
        <v>572170.99600000004</v>
      </c>
    </row>
    <row r="7" spans="1:6" x14ac:dyDescent="0.25">
      <c r="A7" s="45" t="s">
        <v>64</v>
      </c>
      <c r="B7" s="46">
        <v>66952197279</v>
      </c>
      <c r="C7" s="47" t="s">
        <v>88</v>
      </c>
      <c r="D7" s="46" t="s">
        <v>62</v>
      </c>
      <c r="E7" s="46" t="s">
        <v>92</v>
      </c>
      <c r="F7" s="48">
        <v>265998.44500000001</v>
      </c>
    </row>
    <row r="8" spans="1:6" x14ac:dyDescent="0.25">
      <c r="A8" s="45" t="s">
        <v>65</v>
      </c>
      <c r="B8" s="119" t="s">
        <v>86</v>
      </c>
      <c r="C8" s="47" t="s">
        <v>89</v>
      </c>
      <c r="D8" s="46" t="s">
        <v>62</v>
      </c>
      <c r="E8" s="46" t="s">
        <v>63</v>
      </c>
      <c r="F8" s="48">
        <v>177472.685</v>
      </c>
    </row>
    <row r="9" spans="1:6" x14ac:dyDescent="0.25">
      <c r="A9" s="45" t="s">
        <v>66</v>
      </c>
      <c r="B9" s="46">
        <v>23412849119</v>
      </c>
      <c r="C9" s="47" t="s">
        <v>90</v>
      </c>
      <c r="D9" s="46" t="s">
        <v>62</v>
      </c>
      <c r="E9" s="46" t="s">
        <v>93</v>
      </c>
      <c r="F9" s="48">
        <v>128374.89599999999</v>
      </c>
    </row>
    <row r="10" spans="1:6" x14ac:dyDescent="0.25">
      <c r="A10" s="45" t="s">
        <v>67</v>
      </c>
      <c r="B10" s="46">
        <v>39070040029</v>
      </c>
      <c r="C10" s="47" t="s">
        <v>91</v>
      </c>
      <c r="D10" s="46" t="s">
        <v>94</v>
      </c>
      <c r="E10" s="46" t="s">
        <v>63</v>
      </c>
      <c r="F10" s="48">
        <v>122954.526</v>
      </c>
    </row>
    <row r="11" spans="1:6" x14ac:dyDescent="0.25">
      <c r="A11" s="156" t="s">
        <v>69</v>
      </c>
      <c r="B11" s="156"/>
      <c r="C11" s="156"/>
      <c r="D11" s="156"/>
      <c r="E11" s="156"/>
      <c r="F11" s="44">
        <f>SUM(F6:F10)</f>
        <v>1266971.5480000002</v>
      </c>
    </row>
    <row r="12" spans="1:6" x14ac:dyDescent="0.25">
      <c r="A12" s="157" t="s">
        <v>84</v>
      </c>
      <c r="B12" s="157"/>
      <c r="C12" s="157"/>
      <c r="D12" s="157"/>
      <c r="E12" s="157"/>
      <c r="F12" s="42">
        <v>2904084.5129999998</v>
      </c>
    </row>
    <row r="13" spans="1:6" x14ac:dyDescent="0.25">
      <c r="A13" s="158" t="s">
        <v>85</v>
      </c>
      <c r="B13" s="158"/>
      <c r="C13" s="158"/>
      <c r="D13" s="158"/>
      <c r="E13" s="158"/>
      <c r="F13" s="43">
        <f>F11/F12</f>
        <v>0.4362722718049219</v>
      </c>
    </row>
    <row r="14" spans="1:6" x14ac:dyDescent="0.25">
      <c r="A14" s="39" t="s">
        <v>55</v>
      </c>
    </row>
  </sheetData>
  <mergeCells count="3">
    <mergeCell ref="A11:E11"/>
    <mergeCell ref="A12:E12"/>
    <mergeCell ref="A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workbookViewId="0">
      <selection activeCell="G14" sqref="G14"/>
    </sheetView>
  </sheetViews>
  <sheetFormatPr defaultRowHeight="15" x14ac:dyDescent="0.25"/>
  <cols>
    <col min="2" max="2" width="6.42578125" customWidth="1"/>
    <col min="5" max="5" width="5.42578125" bestFit="1" customWidth="1"/>
    <col min="11" max="11" width="6.42578125" bestFit="1" customWidth="1"/>
  </cols>
  <sheetData>
    <row r="3" spans="1:13" x14ac:dyDescent="0.25">
      <c r="A3" s="37" t="s">
        <v>125</v>
      </c>
      <c r="B3" s="37"/>
      <c r="C3" s="36"/>
    </row>
    <row r="4" spans="1:13" x14ac:dyDescent="0.25">
      <c r="A4" s="28" t="s">
        <v>0</v>
      </c>
      <c r="L4" s="38" t="s">
        <v>0</v>
      </c>
    </row>
    <row r="5" spans="1:13" x14ac:dyDescent="0.25">
      <c r="A5" s="155" t="s">
        <v>50</v>
      </c>
      <c r="B5" s="155" t="s">
        <v>3</v>
      </c>
      <c r="C5" s="155"/>
      <c r="D5" s="155"/>
      <c r="E5" s="155" t="s">
        <v>30</v>
      </c>
      <c r="F5" s="155"/>
      <c r="G5" s="155"/>
      <c r="H5" s="155" t="s">
        <v>31</v>
      </c>
      <c r="I5" s="155"/>
      <c r="J5" s="155"/>
      <c r="K5" s="155" t="s">
        <v>51</v>
      </c>
      <c r="L5" s="155"/>
      <c r="M5" s="155"/>
    </row>
    <row r="6" spans="1:13" x14ac:dyDescent="0.25">
      <c r="A6" s="155"/>
      <c r="B6" s="105" t="s">
        <v>52</v>
      </c>
      <c r="C6" s="104" t="s">
        <v>82</v>
      </c>
      <c r="D6" s="104" t="s">
        <v>83</v>
      </c>
      <c r="E6" s="105" t="s">
        <v>52</v>
      </c>
      <c r="F6" s="104" t="s">
        <v>82</v>
      </c>
      <c r="G6" s="104" t="s">
        <v>83</v>
      </c>
      <c r="H6" s="105" t="s">
        <v>53</v>
      </c>
      <c r="I6" s="104" t="s">
        <v>82</v>
      </c>
      <c r="J6" s="104" t="s">
        <v>83</v>
      </c>
      <c r="K6" s="104" t="s">
        <v>53</v>
      </c>
      <c r="L6" s="104" t="s">
        <v>82</v>
      </c>
      <c r="M6" s="104" t="s">
        <v>83</v>
      </c>
    </row>
    <row r="7" spans="1:13" x14ac:dyDescent="0.25">
      <c r="A7" s="29" t="s">
        <v>81</v>
      </c>
      <c r="B7" s="30">
        <v>451</v>
      </c>
      <c r="C7" s="31">
        <v>39</v>
      </c>
      <c r="D7" s="32">
        <v>1</v>
      </c>
      <c r="E7" s="33">
        <v>5141</v>
      </c>
      <c r="F7" s="31">
        <v>25</v>
      </c>
      <c r="G7" s="34">
        <v>1</v>
      </c>
      <c r="H7" s="33">
        <v>2904084.5129999998</v>
      </c>
      <c r="I7" s="31">
        <v>31</v>
      </c>
      <c r="J7" s="35">
        <v>1</v>
      </c>
      <c r="K7" s="33">
        <v>73223.312000000005</v>
      </c>
      <c r="L7" s="35">
        <v>42</v>
      </c>
      <c r="M7" s="35">
        <v>1</v>
      </c>
    </row>
    <row r="8" spans="1:13" x14ac:dyDescent="0.25">
      <c r="A8" s="7" t="s">
        <v>55</v>
      </c>
    </row>
  </sheetData>
  <sortState ref="A17:U27">
    <sortCondition descending="1" ref="Q17:Q27"/>
  </sortState>
  <mergeCells count="5">
    <mergeCell ref="A5:A6"/>
    <mergeCell ref="B5:D5"/>
    <mergeCell ref="E5:G5"/>
    <mergeCell ref="H5:J5"/>
    <mergeCell ref="K5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A20" sqref="A20"/>
    </sheetView>
  </sheetViews>
  <sheetFormatPr defaultRowHeight="15" x14ac:dyDescent="0.25"/>
  <cols>
    <col min="1" max="1" width="59.140625" customWidth="1"/>
    <col min="2" max="2" width="10.85546875" bestFit="1" customWidth="1"/>
    <col min="3" max="3" width="10.5703125" customWidth="1"/>
    <col min="4" max="4" width="10.28515625" customWidth="1"/>
    <col min="5" max="5" width="11" customWidth="1"/>
  </cols>
  <sheetData>
    <row r="3" spans="1:5" x14ac:dyDescent="0.25">
      <c r="A3" s="50" t="s">
        <v>121</v>
      </c>
      <c r="B3" s="50"/>
    </row>
    <row r="4" spans="1:5" x14ac:dyDescent="0.25">
      <c r="D4" s="57" t="s">
        <v>0</v>
      </c>
    </row>
    <row r="5" spans="1:5" ht="27" customHeight="1" x14ac:dyDescent="0.25">
      <c r="A5" s="75" t="s">
        <v>71</v>
      </c>
      <c r="B5" s="75" t="s">
        <v>3</v>
      </c>
      <c r="C5" s="75" t="s">
        <v>30</v>
      </c>
      <c r="D5" s="75" t="s">
        <v>31</v>
      </c>
      <c r="E5" s="75" t="s">
        <v>72</v>
      </c>
    </row>
    <row r="6" spans="1:5" x14ac:dyDescent="0.25">
      <c r="A6" s="58" t="s">
        <v>73</v>
      </c>
      <c r="B6" s="59">
        <v>65</v>
      </c>
      <c r="C6" s="60">
        <v>2078</v>
      </c>
      <c r="D6" s="61">
        <v>770289.96499999997</v>
      </c>
      <c r="E6" s="62">
        <v>14971.351000000001</v>
      </c>
    </row>
    <row r="7" spans="1:5" x14ac:dyDescent="0.25">
      <c r="A7" s="51" t="s">
        <v>108</v>
      </c>
      <c r="B7" s="52">
        <v>14</v>
      </c>
      <c r="C7" s="53">
        <v>301</v>
      </c>
      <c r="D7" s="54">
        <v>587998.76300000004</v>
      </c>
      <c r="E7" s="55">
        <v>16887.519</v>
      </c>
    </row>
    <row r="8" spans="1:5" x14ac:dyDescent="0.25">
      <c r="A8" s="51" t="s">
        <v>109</v>
      </c>
      <c r="B8" s="52">
        <v>97</v>
      </c>
      <c r="C8" s="53">
        <v>704</v>
      </c>
      <c r="D8" s="56">
        <v>545277.81799999997</v>
      </c>
      <c r="E8" s="55">
        <v>11098.386</v>
      </c>
    </row>
    <row r="9" spans="1:5" x14ac:dyDescent="0.25">
      <c r="A9" s="51" t="s">
        <v>110</v>
      </c>
      <c r="B9" s="52">
        <v>45</v>
      </c>
      <c r="C9" s="53">
        <v>539</v>
      </c>
      <c r="D9" s="54">
        <v>429180.80099999998</v>
      </c>
      <c r="E9" s="55">
        <v>3268.2649999999999</v>
      </c>
    </row>
    <row r="10" spans="1:5" x14ac:dyDescent="0.25">
      <c r="A10" s="63" t="s">
        <v>111</v>
      </c>
      <c r="B10" s="64">
        <v>28</v>
      </c>
      <c r="C10" s="65">
        <v>650</v>
      </c>
      <c r="D10" s="66">
        <v>318099.65600000002</v>
      </c>
      <c r="E10" s="67">
        <v>7687.7539999999999</v>
      </c>
    </row>
    <row r="11" spans="1:5" ht="13.5" customHeight="1" x14ac:dyDescent="0.25">
      <c r="A11" s="68" t="s">
        <v>95</v>
      </c>
      <c r="B11" s="69">
        <f>SUM(B6:B10)</f>
        <v>249</v>
      </c>
      <c r="C11" s="41">
        <f>SUM(C6:C10)</f>
        <v>4272</v>
      </c>
      <c r="D11" s="41">
        <f>SUM(D6:D10)</f>
        <v>2650847.003</v>
      </c>
      <c r="E11" s="41">
        <f>SUM(E6:E10)</f>
        <v>53913.275000000001</v>
      </c>
    </row>
    <row r="12" spans="1:5" ht="13.5" customHeight="1" x14ac:dyDescent="0.25">
      <c r="A12" s="113" t="s">
        <v>96</v>
      </c>
      <c r="B12" s="114">
        <v>451</v>
      </c>
      <c r="C12" s="115">
        <v>5141</v>
      </c>
      <c r="D12" s="116">
        <v>2904084.5129999998</v>
      </c>
      <c r="E12" s="116">
        <v>73223.312000000005</v>
      </c>
    </row>
    <row r="13" spans="1:5" x14ac:dyDescent="0.25">
      <c r="A13" s="117" t="s">
        <v>97</v>
      </c>
      <c r="B13" s="118">
        <f>B11/B12</f>
        <v>0.55210643015521066</v>
      </c>
      <c r="C13" s="118">
        <f>C11/C12</f>
        <v>0.83096673798871812</v>
      </c>
      <c r="D13" s="118">
        <f>D11/D12</f>
        <v>0.91279953842032013</v>
      </c>
      <c r="E13" s="118">
        <f>E11/E12</f>
        <v>0.73628566541759266</v>
      </c>
    </row>
    <row r="14" spans="1:5" x14ac:dyDescent="0.25">
      <c r="A14" s="39" t="s">
        <v>55</v>
      </c>
    </row>
    <row r="15" spans="1:5" x14ac:dyDescent="0.25">
      <c r="A15" s="4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9"/>
  <sheetViews>
    <sheetView workbookViewId="0">
      <selection activeCell="B21" sqref="B21"/>
    </sheetView>
  </sheetViews>
  <sheetFormatPr defaultRowHeight="15" x14ac:dyDescent="0.25"/>
  <cols>
    <col min="1" max="1" width="28.28515625" style="120" customWidth="1"/>
    <col min="2" max="2" width="20" style="120" customWidth="1"/>
    <col min="3" max="3" width="2.5703125" style="120" customWidth="1"/>
    <col min="4" max="256" width="9.140625" style="120"/>
    <col min="257" max="257" width="31.140625" style="120" customWidth="1"/>
    <col min="258" max="258" width="20" style="120" customWidth="1"/>
    <col min="259" max="259" width="2.5703125" style="120" customWidth="1"/>
    <col min="260" max="512" width="9.140625" style="120"/>
    <col min="513" max="513" width="31.140625" style="120" customWidth="1"/>
    <col min="514" max="514" width="20" style="120" customWidth="1"/>
    <col min="515" max="515" width="2.5703125" style="120" customWidth="1"/>
    <col min="516" max="768" width="9.140625" style="120"/>
    <col min="769" max="769" width="31.140625" style="120" customWidth="1"/>
    <col min="770" max="770" width="20" style="120" customWidth="1"/>
    <col min="771" max="771" width="2.5703125" style="120" customWidth="1"/>
    <col min="772" max="1024" width="9.140625" style="120"/>
    <col min="1025" max="1025" width="31.140625" style="120" customWidth="1"/>
    <col min="1026" max="1026" width="20" style="120" customWidth="1"/>
    <col min="1027" max="1027" width="2.5703125" style="120" customWidth="1"/>
    <col min="1028" max="1280" width="9.140625" style="120"/>
    <col min="1281" max="1281" width="31.140625" style="120" customWidth="1"/>
    <col min="1282" max="1282" width="20" style="120" customWidth="1"/>
    <col min="1283" max="1283" width="2.5703125" style="120" customWidth="1"/>
    <col min="1284" max="1536" width="9.140625" style="120"/>
    <col min="1537" max="1537" width="31.140625" style="120" customWidth="1"/>
    <col min="1538" max="1538" width="20" style="120" customWidth="1"/>
    <col min="1539" max="1539" width="2.5703125" style="120" customWidth="1"/>
    <col min="1540" max="1792" width="9.140625" style="120"/>
    <col min="1793" max="1793" width="31.140625" style="120" customWidth="1"/>
    <col min="1794" max="1794" width="20" style="120" customWidth="1"/>
    <col min="1795" max="1795" width="2.5703125" style="120" customWidth="1"/>
    <col min="1796" max="2048" width="9.140625" style="120"/>
    <col min="2049" max="2049" width="31.140625" style="120" customWidth="1"/>
    <col min="2050" max="2050" width="20" style="120" customWidth="1"/>
    <col min="2051" max="2051" width="2.5703125" style="120" customWidth="1"/>
    <col min="2052" max="2304" width="9.140625" style="120"/>
    <col min="2305" max="2305" width="31.140625" style="120" customWidth="1"/>
    <col min="2306" max="2306" width="20" style="120" customWidth="1"/>
    <col min="2307" max="2307" width="2.5703125" style="120" customWidth="1"/>
    <col min="2308" max="2560" width="9.140625" style="120"/>
    <col min="2561" max="2561" width="31.140625" style="120" customWidth="1"/>
    <col min="2562" max="2562" width="20" style="120" customWidth="1"/>
    <col min="2563" max="2563" width="2.5703125" style="120" customWidth="1"/>
    <col min="2564" max="2816" width="9.140625" style="120"/>
    <col min="2817" max="2817" width="31.140625" style="120" customWidth="1"/>
    <col min="2818" max="2818" width="20" style="120" customWidth="1"/>
    <col min="2819" max="2819" width="2.5703125" style="120" customWidth="1"/>
    <col min="2820" max="3072" width="9.140625" style="120"/>
    <col min="3073" max="3073" width="31.140625" style="120" customWidth="1"/>
    <col min="3074" max="3074" width="20" style="120" customWidth="1"/>
    <col min="3075" max="3075" width="2.5703125" style="120" customWidth="1"/>
    <col min="3076" max="3328" width="9.140625" style="120"/>
    <col min="3329" max="3329" width="31.140625" style="120" customWidth="1"/>
    <col min="3330" max="3330" width="20" style="120" customWidth="1"/>
    <col min="3331" max="3331" width="2.5703125" style="120" customWidth="1"/>
    <col min="3332" max="3584" width="9.140625" style="120"/>
    <col min="3585" max="3585" width="31.140625" style="120" customWidth="1"/>
    <col min="3586" max="3586" width="20" style="120" customWidth="1"/>
    <col min="3587" max="3587" width="2.5703125" style="120" customWidth="1"/>
    <col min="3588" max="3840" width="9.140625" style="120"/>
    <col min="3841" max="3841" width="31.140625" style="120" customWidth="1"/>
    <col min="3842" max="3842" width="20" style="120" customWidth="1"/>
    <col min="3843" max="3843" width="2.5703125" style="120" customWidth="1"/>
    <col min="3844" max="4096" width="9.140625" style="120"/>
    <col min="4097" max="4097" width="31.140625" style="120" customWidth="1"/>
    <col min="4098" max="4098" width="20" style="120" customWidth="1"/>
    <col min="4099" max="4099" width="2.5703125" style="120" customWidth="1"/>
    <col min="4100" max="4352" width="9.140625" style="120"/>
    <col min="4353" max="4353" width="31.140625" style="120" customWidth="1"/>
    <col min="4354" max="4354" width="20" style="120" customWidth="1"/>
    <col min="4355" max="4355" width="2.5703125" style="120" customWidth="1"/>
    <col min="4356" max="4608" width="9.140625" style="120"/>
    <col min="4609" max="4609" width="31.140625" style="120" customWidth="1"/>
    <col min="4610" max="4610" width="20" style="120" customWidth="1"/>
    <col min="4611" max="4611" width="2.5703125" style="120" customWidth="1"/>
    <col min="4612" max="4864" width="9.140625" style="120"/>
    <col min="4865" max="4865" width="31.140625" style="120" customWidth="1"/>
    <col min="4866" max="4866" width="20" style="120" customWidth="1"/>
    <col min="4867" max="4867" width="2.5703125" style="120" customWidth="1"/>
    <col min="4868" max="5120" width="9.140625" style="120"/>
    <col min="5121" max="5121" width="31.140625" style="120" customWidth="1"/>
    <col min="5122" max="5122" width="20" style="120" customWidth="1"/>
    <col min="5123" max="5123" width="2.5703125" style="120" customWidth="1"/>
    <col min="5124" max="5376" width="9.140625" style="120"/>
    <col min="5377" max="5377" width="31.140625" style="120" customWidth="1"/>
    <col min="5378" max="5378" width="20" style="120" customWidth="1"/>
    <col min="5379" max="5379" width="2.5703125" style="120" customWidth="1"/>
    <col min="5380" max="5632" width="9.140625" style="120"/>
    <col min="5633" max="5633" width="31.140625" style="120" customWidth="1"/>
    <col min="5634" max="5634" width="20" style="120" customWidth="1"/>
    <col min="5635" max="5635" width="2.5703125" style="120" customWidth="1"/>
    <col min="5636" max="5888" width="9.140625" style="120"/>
    <col min="5889" max="5889" width="31.140625" style="120" customWidth="1"/>
    <col min="5890" max="5890" width="20" style="120" customWidth="1"/>
    <col min="5891" max="5891" width="2.5703125" style="120" customWidth="1"/>
    <col min="5892" max="6144" width="9.140625" style="120"/>
    <col min="6145" max="6145" width="31.140625" style="120" customWidth="1"/>
    <col min="6146" max="6146" width="20" style="120" customWidth="1"/>
    <col min="6147" max="6147" width="2.5703125" style="120" customWidth="1"/>
    <col min="6148" max="6400" width="9.140625" style="120"/>
    <col min="6401" max="6401" width="31.140625" style="120" customWidth="1"/>
    <col min="6402" max="6402" width="20" style="120" customWidth="1"/>
    <col min="6403" max="6403" width="2.5703125" style="120" customWidth="1"/>
    <col min="6404" max="6656" width="9.140625" style="120"/>
    <col min="6657" max="6657" width="31.140625" style="120" customWidth="1"/>
    <col min="6658" max="6658" width="20" style="120" customWidth="1"/>
    <col min="6659" max="6659" width="2.5703125" style="120" customWidth="1"/>
    <col min="6660" max="6912" width="9.140625" style="120"/>
    <col min="6913" max="6913" width="31.140625" style="120" customWidth="1"/>
    <col min="6914" max="6914" width="20" style="120" customWidth="1"/>
    <col min="6915" max="6915" width="2.5703125" style="120" customWidth="1"/>
    <col min="6916" max="7168" width="9.140625" style="120"/>
    <col min="7169" max="7169" width="31.140625" style="120" customWidth="1"/>
    <col min="7170" max="7170" width="20" style="120" customWidth="1"/>
    <col min="7171" max="7171" width="2.5703125" style="120" customWidth="1"/>
    <col min="7172" max="7424" width="9.140625" style="120"/>
    <col min="7425" max="7425" width="31.140625" style="120" customWidth="1"/>
    <col min="7426" max="7426" width="20" style="120" customWidth="1"/>
    <col min="7427" max="7427" width="2.5703125" style="120" customWidth="1"/>
    <col min="7428" max="7680" width="9.140625" style="120"/>
    <col min="7681" max="7681" width="31.140625" style="120" customWidth="1"/>
    <col min="7682" max="7682" width="20" style="120" customWidth="1"/>
    <col min="7683" max="7683" width="2.5703125" style="120" customWidth="1"/>
    <col min="7684" max="7936" width="9.140625" style="120"/>
    <col min="7937" max="7937" width="31.140625" style="120" customWidth="1"/>
    <col min="7938" max="7938" width="20" style="120" customWidth="1"/>
    <col min="7939" max="7939" width="2.5703125" style="120" customWidth="1"/>
    <col min="7940" max="8192" width="9.140625" style="120"/>
    <col min="8193" max="8193" width="31.140625" style="120" customWidth="1"/>
    <col min="8194" max="8194" width="20" style="120" customWidth="1"/>
    <col min="8195" max="8195" width="2.5703125" style="120" customWidth="1"/>
    <col min="8196" max="8448" width="9.140625" style="120"/>
    <col min="8449" max="8449" width="31.140625" style="120" customWidth="1"/>
    <col min="8450" max="8450" width="20" style="120" customWidth="1"/>
    <col min="8451" max="8451" width="2.5703125" style="120" customWidth="1"/>
    <col min="8452" max="8704" width="9.140625" style="120"/>
    <col min="8705" max="8705" width="31.140625" style="120" customWidth="1"/>
    <col min="8706" max="8706" width="20" style="120" customWidth="1"/>
    <col min="8707" max="8707" width="2.5703125" style="120" customWidth="1"/>
    <col min="8708" max="8960" width="9.140625" style="120"/>
    <col min="8961" max="8961" width="31.140625" style="120" customWidth="1"/>
    <col min="8962" max="8962" width="20" style="120" customWidth="1"/>
    <col min="8963" max="8963" width="2.5703125" style="120" customWidth="1"/>
    <col min="8964" max="9216" width="9.140625" style="120"/>
    <col min="9217" max="9217" width="31.140625" style="120" customWidth="1"/>
    <col min="9218" max="9218" width="20" style="120" customWidth="1"/>
    <col min="9219" max="9219" width="2.5703125" style="120" customWidth="1"/>
    <col min="9220" max="9472" width="9.140625" style="120"/>
    <col min="9473" max="9473" width="31.140625" style="120" customWidth="1"/>
    <col min="9474" max="9474" width="20" style="120" customWidth="1"/>
    <col min="9475" max="9475" width="2.5703125" style="120" customWidth="1"/>
    <col min="9476" max="9728" width="9.140625" style="120"/>
    <col min="9729" max="9729" width="31.140625" style="120" customWidth="1"/>
    <col min="9730" max="9730" width="20" style="120" customWidth="1"/>
    <col min="9731" max="9731" width="2.5703125" style="120" customWidth="1"/>
    <col min="9732" max="9984" width="9.140625" style="120"/>
    <col min="9985" max="9985" width="31.140625" style="120" customWidth="1"/>
    <col min="9986" max="9986" width="20" style="120" customWidth="1"/>
    <col min="9987" max="9987" width="2.5703125" style="120" customWidth="1"/>
    <col min="9988" max="10240" width="9.140625" style="120"/>
    <col min="10241" max="10241" width="31.140625" style="120" customWidth="1"/>
    <col min="10242" max="10242" width="20" style="120" customWidth="1"/>
    <col min="10243" max="10243" width="2.5703125" style="120" customWidth="1"/>
    <col min="10244" max="10496" width="9.140625" style="120"/>
    <col min="10497" max="10497" width="31.140625" style="120" customWidth="1"/>
    <col min="10498" max="10498" width="20" style="120" customWidth="1"/>
    <col min="10499" max="10499" width="2.5703125" style="120" customWidth="1"/>
    <col min="10500" max="10752" width="9.140625" style="120"/>
    <col min="10753" max="10753" width="31.140625" style="120" customWidth="1"/>
    <col min="10754" max="10754" width="20" style="120" customWidth="1"/>
    <col min="10755" max="10755" width="2.5703125" style="120" customWidth="1"/>
    <col min="10756" max="11008" width="9.140625" style="120"/>
    <col min="11009" max="11009" width="31.140625" style="120" customWidth="1"/>
    <col min="11010" max="11010" width="20" style="120" customWidth="1"/>
    <col min="11011" max="11011" width="2.5703125" style="120" customWidth="1"/>
    <col min="11012" max="11264" width="9.140625" style="120"/>
    <col min="11265" max="11265" width="31.140625" style="120" customWidth="1"/>
    <col min="11266" max="11266" width="20" style="120" customWidth="1"/>
    <col min="11267" max="11267" width="2.5703125" style="120" customWidth="1"/>
    <col min="11268" max="11520" width="9.140625" style="120"/>
    <col min="11521" max="11521" width="31.140625" style="120" customWidth="1"/>
    <col min="11522" max="11522" width="20" style="120" customWidth="1"/>
    <col min="11523" max="11523" width="2.5703125" style="120" customWidth="1"/>
    <col min="11524" max="11776" width="9.140625" style="120"/>
    <col min="11777" max="11777" width="31.140625" style="120" customWidth="1"/>
    <col min="11778" max="11778" width="20" style="120" customWidth="1"/>
    <col min="11779" max="11779" width="2.5703125" style="120" customWidth="1"/>
    <col min="11780" max="12032" width="9.140625" style="120"/>
    <col min="12033" max="12033" width="31.140625" style="120" customWidth="1"/>
    <col min="12034" max="12034" width="20" style="120" customWidth="1"/>
    <col min="12035" max="12035" width="2.5703125" style="120" customWidth="1"/>
    <col min="12036" max="12288" width="9.140625" style="120"/>
    <col min="12289" max="12289" width="31.140625" style="120" customWidth="1"/>
    <col min="12290" max="12290" width="20" style="120" customWidth="1"/>
    <col min="12291" max="12291" width="2.5703125" style="120" customWidth="1"/>
    <col min="12292" max="12544" width="9.140625" style="120"/>
    <col min="12545" max="12545" width="31.140625" style="120" customWidth="1"/>
    <col min="12546" max="12546" width="20" style="120" customWidth="1"/>
    <col min="12547" max="12547" width="2.5703125" style="120" customWidth="1"/>
    <col min="12548" max="12800" width="9.140625" style="120"/>
    <col min="12801" max="12801" width="31.140625" style="120" customWidth="1"/>
    <col min="12802" max="12802" width="20" style="120" customWidth="1"/>
    <col min="12803" max="12803" width="2.5703125" style="120" customWidth="1"/>
    <col min="12804" max="13056" width="9.140625" style="120"/>
    <col min="13057" max="13057" width="31.140625" style="120" customWidth="1"/>
    <col min="13058" max="13058" width="20" style="120" customWidth="1"/>
    <col min="13059" max="13059" width="2.5703125" style="120" customWidth="1"/>
    <col min="13060" max="13312" width="9.140625" style="120"/>
    <col min="13313" max="13313" width="31.140625" style="120" customWidth="1"/>
    <col min="13314" max="13314" width="20" style="120" customWidth="1"/>
    <col min="13315" max="13315" width="2.5703125" style="120" customWidth="1"/>
    <col min="13316" max="13568" width="9.140625" style="120"/>
    <col min="13569" max="13569" width="31.140625" style="120" customWidth="1"/>
    <col min="13570" max="13570" width="20" style="120" customWidth="1"/>
    <col min="13571" max="13571" width="2.5703125" style="120" customWidth="1"/>
    <col min="13572" max="13824" width="9.140625" style="120"/>
    <col min="13825" max="13825" width="31.140625" style="120" customWidth="1"/>
    <col min="13826" max="13826" width="20" style="120" customWidth="1"/>
    <col min="13827" max="13827" width="2.5703125" style="120" customWidth="1"/>
    <col min="13828" max="14080" width="9.140625" style="120"/>
    <col min="14081" max="14081" width="31.140625" style="120" customWidth="1"/>
    <col min="14082" max="14082" width="20" style="120" customWidth="1"/>
    <col min="14083" max="14083" width="2.5703125" style="120" customWidth="1"/>
    <col min="14084" max="14336" width="9.140625" style="120"/>
    <col min="14337" max="14337" width="31.140625" style="120" customWidth="1"/>
    <col min="14338" max="14338" width="20" style="120" customWidth="1"/>
    <col min="14339" max="14339" width="2.5703125" style="120" customWidth="1"/>
    <col min="14340" max="14592" width="9.140625" style="120"/>
    <col min="14593" max="14593" width="31.140625" style="120" customWidth="1"/>
    <col min="14594" max="14594" width="20" style="120" customWidth="1"/>
    <col min="14595" max="14595" width="2.5703125" style="120" customWidth="1"/>
    <col min="14596" max="14848" width="9.140625" style="120"/>
    <col min="14849" max="14849" width="31.140625" style="120" customWidth="1"/>
    <col min="14850" max="14850" width="20" style="120" customWidth="1"/>
    <col min="14851" max="14851" width="2.5703125" style="120" customWidth="1"/>
    <col min="14852" max="15104" width="9.140625" style="120"/>
    <col min="15105" max="15105" width="31.140625" style="120" customWidth="1"/>
    <col min="15106" max="15106" width="20" style="120" customWidth="1"/>
    <col min="15107" max="15107" width="2.5703125" style="120" customWidth="1"/>
    <col min="15108" max="15360" width="9.140625" style="120"/>
    <col min="15361" max="15361" width="31.140625" style="120" customWidth="1"/>
    <col min="15362" max="15362" width="20" style="120" customWidth="1"/>
    <col min="15363" max="15363" width="2.5703125" style="120" customWidth="1"/>
    <col min="15364" max="15616" width="9.140625" style="120"/>
    <col min="15617" max="15617" width="31.140625" style="120" customWidth="1"/>
    <col min="15618" max="15618" width="20" style="120" customWidth="1"/>
    <col min="15619" max="15619" width="2.5703125" style="120" customWidth="1"/>
    <col min="15620" max="15872" width="9.140625" style="120"/>
    <col min="15873" max="15873" width="31.140625" style="120" customWidth="1"/>
    <col min="15874" max="15874" width="20" style="120" customWidth="1"/>
    <col min="15875" max="15875" width="2.5703125" style="120" customWidth="1"/>
    <col min="15876" max="16128" width="9.140625" style="120"/>
    <col min="16129" max="16129" width="31.140625" style="120" customWidth="1"/>
    <col min="16130" max="16130" width="20" style="120" customWidth="1"/>
    <col min="16131" max="16131" width="2.5703125" style="120" customWidth="1"/>
    <col min="16132" max="16384" width="9.140625" style="120"/>
  </cols>
  <sheetData>
    <row r="3" spans="1:15" x14ac:dyDescent="0.25">
      <c r="A3" s="159" t="s">
        <v>126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x14ac:dyDescent="0.25">
      <c r="A4" s="161" t="s">
        <v>112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24" x14ac:dyDescent="0.25">
      <c r="A5" s="127" t="s">
        <v>28</v>
      </c>
      <c r="B5" s="129" t="s">
        <v>113</v>
      </c>
    </row>
    <row r="6" spans="1:15" ht="15" customHeight="1" x14ac:dyDescent="0.25">
      <c r="A6" s="133" t="s">
        <v>81</v>
      </c>
      <c r="B6" s="134">
        <v>4802.182681709136</v>
      </c>
      <c r="D6" s="135"/>
    </row>
    <row r="7" spans="1:15" x14ac:dyDescent="0.25">
      <c r="A7" s="136" t="s">
        <v>99</v>
      </c>
      <c r="B7" s="137">
        <v>4701.0478142076508</v>
      </c>
    </row>
    <row r="8" spans="1:15" ht="15" customHeight="1" x14ac:dyDescent="0.25">
      <c r="A8" s="138" t="s">
        <v>2</v>
      </c>
      <c r="B8" s="139">
        <v>5815</v>
      </c>
    </row>
    <row r="18" spans="4:4" x14ac:dyDescent="0.25">
      <c r="D18" s="140" t="s">
        <v>49</v>
      </c>
    </row>
    <row r="19" spans="4:4" x14ac:dyDescent="0.25">
      <c r="D19" s="141"/>
    </row>
  </sheetData>
  <mergeCells count="2">
    <mergeCell ref="A3:O3"/>
    <mergeCell ref="A4:O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Normal="100" workbookViewId="0">
      <selection activeCell="P14" sqref="P14"/>
    </sheetView>
  </sheetViews>
  <sheetFormatPr defaultRowHeight="15" x14ac:dyDescent="0.25"/>
  <cols>
    <col min="1" max="1" width="7.28515625" style="120" customWidth="1"/>
    <col min="2" max="2" width="11" style="120" customWidth="1"/>
    <col min="3" max="3" width="9.5703125" style="120" customWidth="1"/>
    <col min="4" max="4" width="16.28515625" style="120" bestFit="1" customWidth="1"/>
    <col min="5" max="6" width="9.5703125" style="120" customWidth="1"/>
    <col min="7" max="256" width="9.140625" style="120"/>
    <col min="257" max="257" width="7.28515625" style="120" customWidth="1"/>
    <col min="258" max="258" width="11" style="120" customWidth="1"/>
    <col min="259" max="259" width="9.5703125" style="120" customWidth="1"/>
    <col min="260" max="260" width="16.28515625" style="120" bestFit="1" customWidth="1"/>
    <col min="261" max="262" width="9.5703125" style="120" customWidth="1"/>
    <col min="263" max="512" width="9.140625" style="120"/>
    <col min="513" max="513" width="7.28515625" style="120" customWidth="1"/>
    <col min="514" max="514" width="11" style="120" customWidth="1"/>
    <col min="515" max="515" width="9.5703125" style="120" customWidth="1"/>
    <col min="516" max="516" width="16.28515625" style="120" bestFit="1" customWidth="1"/>
    <col min="517" max="518" width="9.5703125" style="120" customWidth="1"/>
    <col min="519" max="768" width="9.140625" style="120"/>
    <col min="769" max="769" width="7.28515625" style="120" customWidth="1"/>
    <col min="770" max="770" width="11" style="120" customWidth="1"/>
    <col min="771" max="771" width="9.5703125" style="120" customWidth="1"/>
    <col min="772" max="772" width="16.28515625" style="120" bestFit="1" customWidth="1"/>
    <col min="773" max="774" width="9.5703125" style="120" customWidth="1"/>
    <col min="775" max="1024" width="9.140625" style="120"/>
    <col min="1025" max="1025" width="7.28515625" style="120" customWidth="1"/>
    <col min="1026" max="1026" width="11" style="120" customWidth="1"/>
    <col min="1027" max="1027" width="9.5703125" style="120" customWidth="1"/>
    <col min="1028" max="1028" width="16.28515625" style="120" bestFit="1" customWidth="1"/>
    <col min="1029" max="1030" width="9.5703125" style="120" customWidth="1"/>
    <col min="1031" max="1280" width="9.140625" style="120"/>
    <col min="1281" max="1281" width="7.28515625" style="120" customWidth="1"/>
    <col min="1282" max="1282" width="11" style="120" customWidth="1"/>
    <col min="1283" max="1283" width="9.5703125" style="120" customWidth="1"/>
    <col min="1284" max="1284" width="16.28515625" style="120" bestFit="1" customWidth="1"/>
    <col min="1285" max="1286" width="9.5703125" style="120" customWidth="1"/>
    <col min="1287" max="1536" width="9.140625" style="120"/>
    <col min="1537" max="1537" width="7.28515625" style="120" customWidth="1"/>
    <col min="1538" max="1538" width="11" style="120" customWidth="1"/>
    <col min="1539" max="1539" width="9.5703125" style="120" customWidth="1"/>
    <col min="1540" max="1540" width="16.28515625" style="120" bestFit="1" customWidth="1"/>
    <col min="1541" max="1542" width="9.5703125" style="120" customWidth="1"/>
    <col min="1543" max="1792" width="9.140625" style="120"/>
    <col min="1793" max="1793" width="7.28515625" style="120" customWidth="1"/>
    <col min="1794" max="1794" width="11" style="120" customWidth="1"/>
    <col min="1795" max="1795" width="9.5703125" style="120" customWidth="1"/>
    <col min="1796" max="1796" width="16.28515625" style="120" bestFit="1" customWidth="1"/>
    <col min="1797" max="1798" width="9.5703125" style="120" customWidth="1"/>
    <col min="1799" max="2048" width="9.140625" style="120"/>
    <col min="2049" max="2049" width="7.28515625" style="120" customWidth="1"/>
    <col min="2050" max="2050" width="11" style="120" customWidth="1"/>
    <col min="2051" max="2051" width="9.5703125" style="120" customWidth="1"/>
    <col min="2052" max="2052" width="16.28515625" style="120" bestFit="1" customWidth="1"/>
    <col min="2053" max="2054" width="9.5703125" style="120" customWidth="1"/>
    <col min="2055" max="2304" width="9.140625" style="120"/>
    <col min="2305" max="2305" width="7.28515625" style="120" customWidth="1"/>
    <col min="2306" max="2306" width="11" style="120" customWidth="1"/>
    <col min="2307" max="2307" width="9.5703125" style="120" customWidth="1"/>
    <col min="2308" max="2308" width="16.28515625" style="120" bestFit="1" customWidth="1"/>
    <col min="2309" max="2310" width="9.5703125" style="120" customWidth="1"/>
    <col min="2311" max="2560" width="9.140625" style="120"/>
    <col min="2561" max="2561" width="7.28515625" style="120" customWidth="1"/>
    <col min="2562" max="2562" width="11" style="120" customWidth="1"/>
    <col min="2563" max="2563" width="9.5703125" style="120" customWidth="1"/>
    <col min="2564" max="2564" width="16.28515625" style="120" bestFit="1" customWidth="1"/>
    <col min="2565" max="2566" width="9.5703125" style="120" customWidth="1"/>
    <col min="2567" max="2816" width="9.140625" style="120"/>
    <col min="2817" max="2817" width="7.28515625" style="120" customWidth="1"/>
    <col min="2818" max="2818" width="11" style="120" customWidth="1"/>
    <col min="2819" max="2819" width="9.5703125" style="120" customWidth="1"/>
    <col min="2820" max="2820" width="16.28515625" style="120" bestFit="1" customWidth="1"/>
    <col min="2821" max="2822" width="9.5703125" style="120" customWidth="1"/>
    <col min="2823" max="3072" width="9.140625" style="120"/>
    <col min="3073" max="3073" width="7.28515625" style="120" customWidth="1"/>
    <col min="3074" max="3074" width="11" style="120" customWidth="1"/>
    <col min="3075" max="3075" width="9.5703125" style="120" customWidth="1"/>
    <col min="3076" max="3076" width="16.28515625" style="120" bestFit="1" customWidth="1"/>
    <col min="3077" max="3078" width="9.5703125" style="120" customWidth="1"/>
    <col min="3079" max="3328" width="9.140625" style="120"/>
    <col min="3329" max="3329" width="7.28515625" style="120" customWidth="1"/>
    <col min="3330" max="3330" width="11" style="120" customWidth="1"/>
    <col min="3331" max="3331" width="9.5703125" style="120" customWidth="1"/>
    <col min="3332" max="3332" width="16.28515625" style="120" bestFit="1" customWidth="1"/>
    <col min="3333" max="3334" width="9.5703125" style="120" customWidth="1"/>
    <col min="3335" max="3584" width="9.140625" style="120"/>
    <col min="3585" max="3585" width="7.28515625" style="120" customWidth="1"/>
    <col min="3586" max="3586" width="11" style="120" customWidth="1"/>
    <col min="3587" max="3587" width="9.5703125" style="120" customWidth="1"/>
    <col min="3588" max="3588" width="16.28515625" style="120" bestFit="1" customWidth="1"/>
    <col min="3589" max="3590" width="9.5703125" style="120" customWidth="1"/>
    <col min="3591" max="3840" width="9.140625" style="120"/>
    <col min="3841" max="3841" width="7.28515625" style="120" customWidth="1"/>
    <col min="3842" max="3842" width="11" style="120" customWidth="1"/>
    <col min="3843" max="3843" width="9.5703125" style="120" customWidth="1"/>
    <col min="3844" max="3844" width="16.28515625" style="120" bestFit="1" customWidth="1"/>
    <col min="3845" max="3846" width="9.5703125" style="120" customWidth="1"/>
    <col min="3847" max="4096" width="9.140625" style="120"/>
    <col min="4097" max="4097" width="7.28515625" style="120" customWidth="1"/>
    <col min="4098" max="4098" width="11" style="120" customWidth="1"/>
    <col min="4099" max="4099" width="9.5703125" style="120" customWidth="1"/>
    <col min="4100" max="4100" width="16.28515625" style="120" bestFit="1" customWidth="1"/>
    <col min="4101" max="4102" width="9.5703125" style="120" customWidth="1"/>
    <col min="4103" max="4352" width="9.140625" style="120"/>
    <col min="4353" max="4353" width="7.28515625" style="120" customWidth="1"/>
    <col min="4354" max="4354" width="11" style="120" customWidth="1"/>
    <col min="4355" max="4355" width="9.5703125" style="120" customWidth="1"/>
    <col min="4356" max="4356" width="16.28515625" style="120" bestFit="1" customWidth="1"/>
    <col min="4357" max="4358" width="9.5703125" style="120" customWidth="1"/>
    <col min="4359" max="4608" width="9.140625" style="120"/>
    <col min="4609" max="4609" width="7.28515625" style="120" customWidth="1"/>
    <col min="4610" max="4610" width="11" style="120" customWidth="1"/>
    <col min="4611" max="4611" width="9.5703125" style="120" customWidth="1"/>
    <col min="4612" max="4612" width="16.28515625" style="120" bestFit="1" customWidth="1"/>
    <col min="4613" max="4614" width="9.5703125" style="120" customWidth="1"/>
    <col min="4615" max="4864" width="9.140625" style="120"/>
    <col min="4865" max="4865" width="7.28515625" style="120" customWidth="1"/>
    <col min="4866" max="4866" width="11" style="120" customWidth="1"/>
    <col min="4867" max="4867" width="9.5703125" style="120" customWidth="1"/>
    <col min="4868" max="4868" width="16.28515625" style="120" bestFit="1" customWidth="1"/>
    <col min="4869" max="4870" width="9.5703125" style="120" customWidth="1"/>
    <col min="4871" max="5120" width="9.140625" style="120"/>
    <col min="5121" max="5121" width="7.28515625" style="120" customWidth="1"/>
    <col min="5122" max="5122" width="11" style="120" customWidth="1"/>
    <col min="5123" max="5123" width="9.5703125" style="120" customWidth="1"/>
    <col min="5124" max="5124" width="16.28515625" style="120" bestFit="1" customWidth="1"/>
    <col min="5125" max="5126" width="9.5703125" style="120" customWidth="1"/>
    <col min="5127" max="5376" width="9.140625" style="120"/>
    <col min="5377" max="5377" width="7.28515625" style="120" customWidth="1"/>
    <col min="5378" max="5378" width="11" style="120" customWidth="1"/>
    <col min="5379" max="5379" width="9.5703125" style="120" customWidth="1"/>
    <col min="5380" max="5380" width="16.28515625" style="120" bestFit="1" customWidth="1"/>
    <col min="5381" max="5382" width="9.5703125" style="120" customWidth="1"/>
    <col min="5383" max="5632" width="9.140625" style="120"/>
    <col min="5633" max="5633" width="7.28515625" style="120" customWidth="1"/>
    <col min="5634" max="5634" width="11" style="120" customWidth="1"/>
    <col min="5635" max="5635" width="9.5703125" style="120" customWidth="1"/>
    <col min="5636" max="5636" width="16.28515625" style="120" bestFit="1" customWidth="1"/>
    <col min="5637" max="5638" width="9.5703125" style="120" customWidth="1"/>
    <col min="5639" max="5888" width="9.140625" style="120"/>
    <col min="5889" max="5889" width="7.28515625" style="120" customWidth="1"/>
    <col min="5890" max="5890" width="11" style="120" customWidth="1"/>
    <col min="5891" max="5891" width="9.5703125" style="120" customWidth="1"/>
    <col min="5892" max="5892" width="16.28515625" style="120" bestFit="1" customWidth="1"/>
    <col min="5893" max="5894" width="9.5703125" style="120" customWidth="1"/>
    <col min="5895" max="6144" width="9.140625" style="120"/>
    <col min="6145" max="6145" width="7.28515625" style="120" customWidth="1"/>
    <col min="6146" max="6146" width="11" style="120" customWidth="1"/>
    <col min="6147" max="6147" width="9.5703125" style="120" customWidth="1"/>
    <col min="6148" max="6148" width="16.28515625" style="120" bestFit="1" customWidth="1"/>
    <col min="6149" max="6150" width="9.5703125" style="120" customWidth="1"/>
    <col min="6151" max="6400" width="9.140625" style="120"/>
    <col min="6401" max="6401" width="7.28515625" style="120" customWidth="1"/>
    <col min="6402" max="6402" width="11" style="120" customWidth="1"/>
    <col min="6403" max="6403" width="9.5703125" style="120" customWidth="1"/>
    <col min="6404" max="6404" width="16.28515625" style="120" bestFit="1" customWidth="1"/>
    <col min="6405" max="6406" width="9.5703125" style="120" customWidth="1"/>
    <col min="6407" max="6656" width="9.140625" style="120"/>
    <col min="6657" max="6657" width="7.28515625" style="120" customWidth="1"/>
    <col min="6658" max="6658" width="11" style="120" customWidth="1"/>
    <col min="6659" max="6659" width="9.5703125" style="120" customWidth="1"/>
    <col min="6660" max="6660" width="16.28515625" style="120" bestFit="1" customWidth="1"/>
    <col min="6661" max="6662" width="9.5703125" style="120" customWidth="1"/>
    <col min="6663" max="6912" width="9.140625" style="120"/>
    <col min="6913" max="6913" width="7.28515625" style="120" customWidth="1"/>
    <col min="6914" max="6914" width="11" style="120" customWidth="1"/>
    <col min="6915" max="6915" width="9.5703125" style="120" customWidth="1"/>
    <col min="6916" max="6916" width="16.28515625" style="120" bestFit="1" customWidth="1"/>
    <col min="6917" max="6918" width="9.5703125" style="120" customWidth="1"/>
    <col min="6919" max="7168" width="9.140625" style="120"/>
    <col min="7169" max="7169" width="7.28515625" style="120" customWidth="1"/>
    <col min="7170" max="7170" width="11" style="120" customWidth="1"/>
    <col min="7171" max="7171" width="9.5703125" style="120" customWidth="1"/>
    <col min="7172" max="7172" width="16.28515625" style="120" bestFit="1" customWidth="1"/>
    <col min="7173" max="7174" width="9.5703125" style="120" customWidth="1"/>
    <col min="7175" max="7424" width="9.140625" style="120"/>
    <col min="7425" max="7425" width="7.28515625" style="120" customWidth="1"/>
    <col min="7426" max="7426" width="11" style="120" customWidth="1"/>
    <col min="7427" max="7427" width="9.5703125" style="120" customWidth="1"/>
    <col min="7428" max="7428" width="16.28515625" style="120" bestFit="1" customWidth="1"/>
    <col min="7429" max="7430" width="9.5703125" style="120" customWidth="1"/>
    <col min="7431" max="7680" width="9.140625" style="120"/>
    <col min="7681" max="7681" width="7.28515625" style="120" customWidth="1"/>
    <col min="7682" max="7682" width="11" style="120" customWidth="1"/>
    <col min="7683" max="7683" width="9.5703125" style="120" customWidth="1"/>
    <col min="7684" max="7684" width="16.28515625" style="120" bestFit="1" customWidth="1"/>
    <col min="7685" max="7686" width="9.5703125" style="120" customWidth="1"/>
    <col min="7687" max="7936" width="9.140625" style="120"/>
    <col min="7937" max="7937" width="7.28515625" style="120" customWidth="1"/>
    <col min="7938" max="7938" width="11" style="120" customWidth="1"/>
    <col min="7939" max="7939" width="9.5703125" style="120" customWidth="1"/>
    <col min="7940" max="7940" width="16.28515625" style="120" bestFit="1" customWidth="1"/>
    <col min="7941" max="7942" width="9.5703125" style="120" customWidth="1"/>
    <col min="7943" max="8192" width="9.140625" style="120"/>
    <col min="8193" max="8193" width="7.28515625" style="120" customWidth="1"/>
    <col min="8194" max="8194" width="11" style="120" customWidth="1"/>
    <col min="8195" max="8195" width="9.5703125" style="120" customWidth="1"/>
    <col min="8196" max="8196" width="16.28515625" style="120" bestFit="1" customWidth="1"/>
    <col min="8197" max="8198" width="9.5703125" style="120" customWidth="1"/>
    <col min="8199" max="8448" width="9.140625" style="120"/>
    <col min="8449" max="8449" width="7.28515625" style="120" customWidth="1"/>
    <col min="8450" max="8450" width="11" style="120" customWidth="1"/>
    <col min="8451" max="8451" width="9.5703125" style="120" customWidth="1"/>
    <col min="8452" max="8452" width="16.28515625" style="120" bestFit="1" customWidth="1"/>
    <col min="8453" max="8454" width="9.5703125" style="120" customWidth="1"/>
    <col min="8455" max="8704" width="9.140625" style="120"/>
    <col min="8705" max="8705" width="7.28515625" style="120" customWidth="1"/>
    <col min="8706" max="8706" width="11" style="120" customWidth="1"/>
    <col min="8707" max="8707" width="9.5703125" style="120" customWidth="1"/>
    <col min="8708" max="8708" width="16.28515625" style="120" bestFit="1" customWidth="1"/>
    <col min="8709" max="8710" width="9.5703125" style="120" customWidth="1"/>
    <col min="8711" max="8960" width="9.140625" style="120"/>
    <col min="8961" max="8961" width="7.28515625" style="120" customWidth="1"/>
    <col min="8962" max="8962" width="11" style="120" customWidth="1"/>
    <col min="8963" max="8963" width="9.5703125" style="120" customWidth="1"/>
    <col min="8964" max="8964" width="16.28515625" style="120" bestFit="1" customWidth="1"/>
    <col min="8965" max="8966" width="9.5703125" style="120" customWidth="1"/>
    <col min="8967" max="9216" width="9.140625" style="120"/>
    <col min="9217" max="9217" width="7.28515625" style="120" customWidth="1"/>
    <col min="9218" max="9218" width="11" style="120" customWidth="1"/>
    <col min="9219" max="9219" width="9.5703125" style="120" customWidth="1"/>
    <col min="9220" max="9220" width="16.28515625" style="120" bestFit="1" customWidth="1"/>
    <col min="9221" max="9222" width="9.5703125" style="120" customWidth="1"/>
    <col min="9223" max="9472" width="9.140625" style="120"/>
    <col min="9473" max="9473" width="7.28515625" style="120" customWidth="1"/>
    <col min="9474" max="9474" width="11" style="120" customWidth="1"/>
    <col min="9475" max="9475" width="9.5703125" style="120" customWidth="1"/>
    <col min="9476" max="9476" width="16.28515625" style="120" bestFit="1" customWidth="1"/>
    <col min="9477" max="9478" width="9.5703125" style="120" customWidth="1"/>
    <col min="9479" max="9728" width="9.140625" style="120"/>
    <col min="9729" max="9729" width="7.28515625" style="120" customWidth="1"/>
    <col min="9730" max="9730" width="11" style="120" customWidth="1"/>
    <col min="9731" max="9731" width="9.5703125" style="120" customWidth="1"/>
    <col min="9732" max="9732" width="16.28515625" style="120" bestFit="1" customWidth="1"/>
    <col min="9733" max="9734" width="9.5703125" style="120" customWidth="1"/>
    <col min="9735" max="9984" width="9.140625" style="120"/>
    <col min="9985" max="9985" width="7.28515625" style="120" customWidth="1"/>
    <col min="9986" max="9986" width="11" style="120" customWidth="1"/>
    <col min="9987" max="9987" width="9.5703125" style="120" customWidth="1"/>
    <col min="9988" max="9988" width="16.28515625" style="120" bestFit="1" customWidth="1"/>
    <col min="9989" max="9990" width="9.5703125" style="120" customWidth="1"/>
    <col min="9991" max="10240" width="9.140625" style="120"/>
    <col min="10241" max="10241" width="7.28515625" style="120" customWidth="1"/>
    <col min="10242" max="10242" width="11" style="120" customWidth="1"/>
    <col min="10243" max="10243" width="9.5703125" style="120" customWidth="1"/>
    <col min="10244" max="10244" width="16.28515625" style="120" bestFit="1" customWidth="1"/>
    <col min="10245" max="10246" width="9.5703125" style="120" customWidth="1"/>
    <col min="10247" max="10496" width="9.140625" style="120"/>
    <col min="10497" max="10497" width="7.28515625" style="120" customWidth="1"/>
    <col min="10498" max="10498" width="11" style="120" customWidth="1"/>
    <col min="10499" max="10499" width="9.5703125" style="120" customWidth="1"/>
    <col min="10500" max="10500" width="16.28515625" style="120" bestFit="1" customWidth="1"/>
    <col min="10501" max="10502" width="9.5703125" style="120" customWidth="1"/>
    <col min="10503" max="10752" width="9.140625" style="120"/>
    <col min="10753" max="10753" width="7.28515625" style="120" customWidth="1"/>
    <col min="10754" max="10754" width="11" style="120" customWidth="1"/>
    <col min="10755" max="10755" width="9.5703125" style="120" customWidth="1"/>
    <col min="10756" max="10756" width="16.28515625" style="120" bestFit="1" customWidth="1"/>
    <col min="10757" max="10758" width="9.5703125" style="120" customWidth="1"/>
    <col min="10759" max="11008" width="9.140625" style="120"/>
    <col min="11009" max="11009" width="7.28515625" style="120" customWidth="1"/>
    <col min="11010" max="11010" width="11" style="120" customWidth="1"/>
    <col min="11011" max="11011" width="9.5703125" style="120" customWidth="1"/>
    <col min="11012" max="11012" width="16.28515625" style="120" bestFit="1" customWidth="1"/>
    <col min="11013" max="11014" width="9.5703125" style="120" customWidth="1"/>
    <col min="11015" max="11264" width="9.140625" style="120"/>
    <col min="11265" max="11265" width="7.28515625" style="120" customWidth="1"/>
    <col min="11266" max="11266" width="11" style="120" customWidth="1"/>
    <col min="11267" max="11267" width="9.5703125" style="120" customWidth="1"/>
    <col min="11268" max="11268" width="16.28515625" style="120" bestFit="1" customWidth="1"/>
    <col min="11269" max="11270" width="9.5703125" style="120" customWidth="1"/>
    <col min="11271" max="11520" width="9.140625" style="120"/>
    <col min="11521" max="11521" width="7.28515625" style="120" customWidth="1"/>
    <col min="11522" max="11522" width="11" style="120" customWidth="1"/>
    <col min="11523" max="11523" width="9.5703125" style="120" customWidth="1"/>
    <col min="11524" max="11524" width="16.28515625" style="120" bestFit="1" customWidth="1"/>
    <col min="11525" max="11526" width="9.5703125" style="120" customWidth="1"/>
    <col min="11527" max="11776" width="9.140625" style="120"/>
    <col min="11777" max="11777" width="7.28515625" style="120" customWidth="1"/>
    <col min="11778" max="11778" width="11" style="120" customWidth="1"/>
    <col min="11779" max="11779" width="9.5703125" style="120" customWidth="1"/>
    <col min="11780" max="11780" width="16.28515625" style="120" bestFit="1" customWidth="1"/>
    <col min="11781" max="11782" width="9.5703125" style="120" customWidth="1"/>
    <col min="11783" max="12032" width="9.140625" style="120"/>
    <col min="12033" max="12033" width="7.28515625" style="120" customWidth="1"/>
    <col min="12034" max="12034" width="11" style="120" customWidth="1"/>
    <col min="12035" max="12035" width="9.5703125" style="120" customWidth="1"/>
    <col min="12036" max="12036" width="16.28515625" style="120" bestFit="1" customWidth="1"/>
    <col min="12037" max="12038" width="9.5703125" style="120" customWidth="1"/>
    <col min="12039" max="12288" width="9.140625" style="120"/>
    <col min="12289" max="12289" width="7.28515625" style="120" customWidth="1"/>
    <col min="12290" max="12290" width="11" style="120" customWidth="1"/>
    <col min="12291" max="12291" width="9.5703125" style="120" customWidth="1"/>
    <col min="12292" max="12292" width="16.28515625" style="120" bestFit="1" customWidth="1"/>
    <col min="12293" max="12294" width="9.5703125" style="120" customWidth="1"/>
    <col min="12295" max="12544" width="9.140625" style="120"/>
    <col min="12545" max="12545" width="7.28515625" style="120" customWidth="1"/>
    <col min="12546" max="12546" width="11" style="120" customWidth="1"/>
    <col min="12547" max="12547" width="9.5703125" style="120" customWidth="1"/>
    <col min="12548" max="12548" width="16.28515625" style="120" bestFit="1" customWidth="1"/>
    <col min="12549" max="12550" width="9.5703125" style="120" customWidth="1"/>
    <col min="12551" max="12800" width="9.140625" style="120"/>
    <col min="12801" max="12801" width="7.28515625" style="120" customWidth="1"/>
    <col min="12802" max="12802" width="11" style="120" customWidth="1"/>
    <col min="12803" max="12803" width="9.5703125" style="120" customWidth="1"/>
    <col min="12804" max="12804" width="16.28515625" style="120" bestFit="1" customWidth="1"/>
    <col min="12805" max="12806" width="9.5703125" style="120" customWidth="1"/>
    <col min="12807" max="13056" width="9.140625" style="120"/>
    <col min="13057" max="13057" width="7.28515625" style="120" customWidth="1"/>
    <col min="13058" max="13058" width="11" style="120" customWidth="1"/>
    <col min="13059" max="13059" width="9.5703125" style="120" customWidth="1"/>
    <col min="13060" max="13060" width="16.28515625" style="120" bestFit="1" customWidth="1"/>
    <col min="13061" max="13062" width="9.5703125" style="120" customWidth="1"/>
    <col min="13063" max="13312" width="9.140625" style="120"/>
    <col min="13313" max="13313" width="7.28515625" style="120" customWidth="1"/>
    <col min="13314" max="13314" width="11" style="120" customWidth="1"/>
    <col min="13315" max="13315" width="9.5703125" style="120" customWidth="1"/>
    <col min="13316" max="13316" width="16.28515625" style="120" bestFit="1" customWidth="1"/>
    <col min="13317" max="13318" width="9.5703125" style="120" customWidth="1"/>
    <col min="13319" max="13568" width="9.140625" style="120"/>
    <col min="13569" max="13569" width="7.28515625" style="120" customWidth="1"/>
    <col min="13570" max="13570" width="11" style="120" customWidth="1"/>
    <col min="13571" max="13571" width="9.5703125" style="120" customWidth="1"/>
    <col min="13572" max="13572" width="16.28515625" style="120" bestFit="1" customWidth="1"/>
    <col min="13573" max="13574" width="9.5703125" style="120" customWidth="1"/>
    <col min="13575" max="13824" width="9.140625" style="120"/>
    <col min="13825" max="13825" width="7.28515625" style="120" customWidth="1"/>
    <col min="13826" max="13826" width="11" style="120" customWidth="1"/>
    <col min="13827" max="13827" width="9.5703125" style="120" customWidth="1"/>
    <col min="13828" max="13828" width="16.28515625" style="120" bestFit="1" customWidth="1"/>
    <col min="13829" max="13830" width="9.5703125" style="120" customWidth="1"/>
    <col min="13831" max="14080" width="9.140625" style="120"/>
    <col min="14081" max="14081" width="7.28515625" style="120" customWidth="1"/>
    <col min="14082" max="14082" width="11" style="120" customWidth="1"/>
    <col min="14083" max="14083" width="9.5703125" style="120" customWidth="1"/>
    <col min="14084" max="14084" width="16.28515625" style="120" bestFit="1" customWidth="1"/>
    <col min="14085" max="14086" width="9.5703125" style="120" customWidth="1"/>
    <col min="14087" max="14336" width="9.140625" style="120"/>
    <col min="14337" max="14337" width="7.28515625" style="120" customWidth="1"/>
    <col min="14338" max="14338" width="11" style="120" customWidth="1"/>
    <col min="14339" max="14339" width="9.5703125" style="120" customWidth="1"/>
    <col min="14340" max="14340" width="16.28515625" style="120" bestFit="1" customWidth="1"/>
    <col min="14341" max="14342" width="9.5703125" style="120" customWidth="1"/>
    <col min="14343" max="14592" width="9.140625" style="120"/>
    <col min="14593" max="14593" width="7.28515625" style="120" customWidth="1"/>
    <col min="14594" max="14594" width="11" style="120" customWidth="1"/>
    <col min="14595" max="14595" width="9.5703125" style="120" customWidth="1"/>
    <col min="14596" max="14596" width="16.28515625" style="120" bestFit="1" customWidth="1"/>
    <col min="14597" max="14598" width="9.5703125" style="120" customWidth="1"/>
    <col min="14599" max="14848" width="9.140625" style="120"/>
    <col min="14849" max="14849" width="7.28515625" style="120" customWidth="1"/>
    <col min="14850" max="14850" width="11" style="120" customWidth="1"/>
    <col min="14851" max="14851" width="9.5703125" style="120" customWidth="1"/>
    <col min="14852" max="14852" width="16.28515625" style="120" bestFit="1" customWidth="1"/>
    <col min="14853" max="14854" width="9.5703125" style="120" customWidth="1"/>
    <col min="14855" max="15104" width="9.140625" style="120"/>
    <col min="15105" max="15105" width="7.28515625" style="120" customWidth="1"/>
    <col min="15106" max="15106" width="11" style="120" customWidth="1"/>
    <col min="15107" max="15107" width="9.5703125" style="120" customWidth="1"/>
    <col min="15108" max="15108" width="16.28515625" style="120" bestFit="1" customWidth="1"/>
    <col min="15109" max="15110" width="9.5703125" style="120" customWidth="1"/>
    <col min="15111" max="15360" width="9.140625" style="120"/>
    <col min="15361" max="15361" width="7.28515625" style="120" customWidth="1"/>
    <col min="15362" max="15362" width="11" style="120" customWidth="1"/>
    <col min="15363" max="15363" width="9.5703125" style="120" customWidth="1"/>
    <col min="15364" max="15364" width="16.28515625" style="120" bestFit="1" customWidth="1"/>
    <col min="15365" max="15366" width="9.5703125" style="120" customWidth="1"/>
    <col min="15367" max="15616" width="9.140625" style="120"/>
    <col min="15617" max="15617" width="7.28515625" style="120" customWidth="1"/>
    <col min="15618" max="15618" width="11" style="120" customWidth="1"/>
    <col min="15619" max="15619" width="9.5703125" style="120" customWidth="1"/>
    <col min="15620" max="15620" width="16.28515625" style="120" bestFit="1" customWidth="1"/>
    <col min="15621" max="15622" width="9.5703125" style="120" customWidth="1"/>
    <col min="15623" max="15872" width="9.140625" style="120"/>
    <col min="15873" max="15873" width="7.28515625" style="120" customWidth="1"/>
    <col min="15874" max="15874" width="11" style="120" customWidth="1"/>
    <col min="15875" max="15875" width="9.5703125" style="120" customWidth="1"/>
    <col min="15876" max="15876" width="16.28515625" style="120" bestFit="1" customWidth="1"/>
    <col min="15877" max="15878" width="9.5703125" style="120" customWidth="1"/>
    <col min="15879" max="16128" width="9.140625" style="120"/>
    <col min="16129" max="16129" width="7.28515625" style="120" customWidth="1"/>
    <col min="16130" max="16130" width="11" style="120" customWidth="1"/>
    <col min="16131" max="16131" width="9.5703125" style="120" customWidth="1"/>
    <col min="16132" max="16132" width="16.28515625" style="120" bestFit="1" customWidth="1"/>
    <col min="16133" max="16134" width="9.5703125" style="120" customWidth="1"/>
    <col min="16135" max="16384" width="9.140625" style="120"/>
  </cols>
  <sheetData>
    <row r="1" spans="1:17" ht="14.25" customHeight="1" x14ac:dyDescent="0.25"/>
    <row r="2" spans="1:17" ht="14.25" customHeight="1" x14ac:dyDescent="0.25"/>
    <row r="3" spans="1:17" ht="14.25" customHeight="1" x14ac:dyDescent="0.25">
      <c r="A3" s="150" t="s">
        <v>127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7" x14ac:dyDescent="0.25">
      <c r="A4" s="151" t="s">
        <v>105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  <c r="L4" s="152"/>
      <c r="M4" s="152"/>
      <c r="N4" s="152"/>
      <c r="O4" s="152"/>
      <c r="P4" s="152"/>
      <c r="Q4" s="152"/>
    </row>
    <row r="5" spans="1:17" ht="24" x14ac:dyDescent="0.25">
      <c r="A5" s="127" t="s">
        <v>106</v>
      </c>
      <c r="B5" s="128" t="s">
        <v>32</v>
      </c>
      <c r="C5" s="129" t="s">
        <v>31</v>
      </c>
    </row>
    <row r="6" spans="1:17" x14ac:dyDescent="0.25">
      <c r="A6" s="132" t="s">
        <v>24</v>
      </c>
      <c r="B6" s="101">
        <v>2191123.63</v>
      </c>
      <c r="C6" s="101">
        <v>2239634.0759999999</v>
      </c>
      <c r="E6" s="153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</row>
    <row r="7" spans="1:17" x14ac:dyDescent="0.25">
      <c r="A7" s="132" t="s">
        <v>25</v>
      </c>
      <c r="B7" s="101">
        <v>2280198.8990000002</v>
      </c>
      <c r="C7" s="101">
        <v>2335782.915</v>
      </c>
    </row>
    <row r="8" spans="1:17" x14ac:dyDescent="0.25">
      <c r="A8" s="132" t="s">
        <v>26</v>
      </c>
      <c r="B8" s="101">
        <v>2374431.0090000001</v>
      </c>
      <c r="C8" s="101">
        <v>2460931.4350000001</v>
      </c>
    </row>
    <row r="9" spans="1:17" x14ac:dyDescent="0.25">
      <c r="A9" s="132" t="s">
        <v>27</v>
      </c>
      <c r="B9" s="78">
        <v>2647381.9029999999</v>
      </c>
      <c r="C9" s="78">
        <v>2769285.7609999999</v>
      </c>
    </row>
    <row r="10" spans="1:17" x14ac:dyDescent="0.25">
      <c r="A10" s="132" t="s">
        <v>28</v>
      </c>
      <c r="B10" s="78">
        <v>2806128.57</v>
      </c>
      <c r="C10" s="78">
        <v>2904084.5129999998</v>
      </c>
    </row>
    <row r="11" spans="1:17" x14ac:dyDescent="0.25">
      <c r="C11" s="130"/>
    </row>
    <row r="16" spans="1:17" ht="15" customHeight="1" x14ac:dyDescent="0.25">
      <c r="A16" s="131"/>
      <c r="B16" s="131"/>
      <c r="C16" s="131"/>
    </row>
    <row r="19" spans="1:13" x14ac:dyDescent="0.25">
      <c r="D19" s="154" t="s">
        <v>49</v>
      </c>
      <c r="E19" s="152"/>
      <c r="F19" s="152"/>
      <c r="G19" s="152"/>
      <c r="H19" s="152"/>
    </row>
    <row r="20" spans="1:13" s="131" customFormat="1" x14ac:dyDescent="0.25">
      <c r="A20" s="120"/>
      <c r="B20" s="120"/>
      <c r="C20" s="120"/>
      <c r="D20" s="148" t="s">
        <v>107</v>
      </c>
      <c r="E20" s="149"/>
      <c r="F20" s="149"/>
      <c r="G20" s="149"/>
      <c r="H20" s="149"/>
      <c r="I20" s="149"/>
      <c r="J20" s="149"/>
      <c r="K20" s="149"/>
      <c r="L20" s="149"/>
      <c r="M20" s="149"/>
    </row>
    <row r="22" spans="1:13" ht="25.5" customHeight="1" x14ac:dyDescent="0.25"/>
  </sheetData>
  <mergeCells count="5">
    <mergeCell ref="A3:Q3"/>
    <mergeCell ref="A4:Q4"/>
    <mergeCell ref="E6:Q6"/>
    <mergeCell ref="D19:H19"/>
    <mergeCell ref="D20:M2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zoomScaleNormal="100" workbookViewId="0">
      <selection activeCell="C25" sqref="C25"/>
    </sheetView>
  </sheetViews>
  <sheetFormatPr defaultRowHeight="15" x14ac:dyDescent="0.25"/>
  <cols>
    <col min="1" max="1" width="13.5703125" customWidth="1"/>
    <col min="2" max="12" width="8.85546875" customWidth="1"/>
  </cols>
  <sheetData>
    <row r="3" spans="1:11" x14ac:dyDescent="0.25">
      <c r="A3" s="70" t="s">
        <v>122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0.5" customHeight="1" x14ac:dyDescent="0.25">
      <c r="A4" s="70"/>
      <c r="B4" s="71"/>
      <c r="C4" s="71"/>
      <c r="D4" s="71"/>
      <c r="E4" s="71"/>
      <c r="F4" s="71"/>
      <c r="G4" s="71"/>
      <c r="H4" s="71"/>
      <c r="I4" s="38" t="s">
        <v>38</v>
      </c>
      <c r="J4" s="71"/>
    </row>
    <row r="18" spans="1:11" x14ac:dyDescent="0.25">
      <c r="A18" s="26" t="s">
        <v>49</v>
      </c>
    </row>
    <row r="19" spans="1:11" x14ac:dyDescent="0.25">
      <c r="A19" s="103" t="s">
        <v>107</v>
      </c>
    </row>
    <row r="20" spans="1:11" s="120" customFormat="1" x14ac:dyDescent="0.25">
      <c r="A20" s="103"/>
    </row>
    <row r="21" spans="1:11" x14ac:dyDescent="0.25">
      <c r="A21" s="106" t="s">
        <v>98</v>
      </c>
      <c r="B21" s="83" t="s">
        <v>74</v>
      </c>
      <c r="C21" s="83" t="s">
        <v>75</v>
      </c>
      <c r="D21" s="83" t="s">
        <v>76</v>
      </c>
      <c r="E21" s="83" t="s">
        <v>77</v>
      </c>
      <c r="F21" s="83" t="s">
        <v>78</v>
      </c>
      <c r="G21" s="83" t="s">
        <v>24</v>
      </c>
      <c r="H21" s="83" t="s">
        <v>25</v>
      </c>
      <c r="I21" s="83" t="s">
        <v>26</v>
      </c>
      <c r="J21" s="83" t="s">
        <v>27</v>
      </c>
      <c r="K21" s="83" t="s">
        <v>28</v>
      </c>
    </row>
    <row r="22" spans="1:11" ht="24" x14ac:dyDescent="0.25">
      <c r="A22" s="107" t="s">
        <v>123</v>
      </c>
      <c r="B22" s="108">
        <v>10902</v>
      </c>
      <c r="C22" s="108">
        <v>10566</v>
      </c>
      <c r="D22" s="108">
        <v>31361</v>
      </c>
      <c r="E22" s="108">
        <v>75938</v>
      </c>
      <c r="F22" s="109">
        <v>59844</v>
      </c>
      <c r="G22" s="109">
        <v>34268.648999999998</v>
      </c>
      <c r="H22" s="109">
        <v>39737.247000000003</v>
      </c>
      <c r="I22" s="110">
        <v>63444.767999999996</v>
      </c>
      <c r="J22" s="110">
        <v>99437.322</v>
      </c>
      <c r="K22" s="109">
        <v>73223.312000000005</v>
      </c>
    </row>
  </sheetData>
  <conditionalFormatting sqref="B22:J22">
    <cfRule type="cellIs" dxfId="1" priority="2" operator="lessThan">
      <formula>0</formula>
    </cfRule>
  </conditionalFormatting>
  <conditionalFormatting sqref="K22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Tablica 1</vt:lpstr>
      <vt:lpstr>Udio Požege u RH i PSŽ</vt:lpstr>
      <vt:lpstr>Požega_2015.-2019.</vt:lpstr>
      <vt:lpstr>Tablica 2</vt:lpstr>
      <vt:lpstr>Tablica 3</vt:lpstr>
      <vt:lpstr>Tablica 4</vt:lpstr>
      <vt:lpstr>Grafikon 1 </vt:lpstr>
      <vt:lpstr>Grafikon 2</vt:lpstr>
      <vt:lpstr>Grafikon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admin</cp:lastModifiedBy>
  <dcterms:created xsi:type="dcterms:W3CDTF">2021-02-10T16:58:39Z</dcterms:created>
  <dcterms:modified xsi:type="dcterms:W3CDTF">2021-03-10T20:04:28Z</dcterms:modified>
</cp:coreProperties>
</file>