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20" windowWidth="22995" windowHeight="8970" tabRatio="899"/>
  </bookViews>
  <sheets>
    <sheet name="Tablica 1_Grafikon 1" sheetId="4" r:id="rId1"/>
    <sheet name="Tablica 2" sheetId="43" r:id="rId2"/>
    <sheet name="Tablica 3" sheetId="9" r:id="rId3"/>
    <sheet name="Tablica 4" sheetId="12" r:id="rId4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F11" i="9" l="1"/>
  <c r="F10" i="9"/>
  <c r="F9" i="9"/>
  <c r="F8" i="9"/>
  <c r="F7" i="9"/>
  <c r="G14" i="43"/>
  <c r="F14" i="43"/>
  <c r="E14" i="43"/>
  <c r="M13" i="4" l="1"/>
  <c r="M12" i="4"/>
  <c r="M11" i="4"/>
  <c r="M10" i="4"/>
  <c r="M9" i="4"/>
  <c r="M8" i="4"/>
  <c r="M7" i="4"/>
  <c r="M14" i="4"/>
  <c r="M15" i="4"/>
  <c r="M16" i="4"/>
  <c r="M17" i="4"/>
  <c r="M19" i="4"/>
  <c r="M20" i="4"/>
  <c r="M21" i="4"/>
  <c r="M22" i="4"/>
  <c r="M23" i="4"/>
  <c r="E12" i="9" l="1"/>
  <c r="F12" i="9" s="1"/>
  <c r="G12" i="43"/>
  <c r="F12" i="43"/>
  <c r="E12" i="43"/>
  <c r="F13" i="9" l="1"/>
</calcChain>
</file>

<file path=xl/sharedStrings.xml><?xml version="1.0" encoding="utf-8"?>
<sst xmlns="http://schemas.openxmlformats.org/spreadsheetml/2006/main" count="148" uniqueCount="110">
  <si>
    <t>Opis</t>
  </si>
  <si>
    <t>Index</t>
  </si>
  <si>
    <t>Broj poduzetnika</t>
  </si>
  <si>
    <t>-</t>
  </si>
  <si>
    <t>Broj zaposlenih</t>
  </si>
  <si>
    <t>Ukupni prihodi</t>
  </si>
  <si>
    <t>Dobit razdoblja</t>
  </si>
  <si>
    <t>Dobit razdoblja (+) ili gubitak razdoblja (-)</t>
  </si>
  <si>
    <t>2016.</t>
  </si>
  <si>
    <t>OIB</t>
  </si>
  <si>
    <t>Naziv</t>
  </si>
  <si>
    <t>1.</t>
  </si>
  <si>
    <t>Zagreb</t>
  </si>
  <si>
    <t>2.</t>
  </si>
  <si>
    <t>3.</t>
  </si>
  <si>
    <t>4.</t>
  </si>
  <si>
    <t>5.</t>
  </si>
  <si>
    <t>VUKOVARSKO-SRIJEMSKA</t>
  </si>
  <si>
    <t>SPLITSKO-DALMATINSKA</t>
  </si>
  <si>
    <t>KRAPINSKO-ZAGORSKA</t>
  </si>
  <si>
    <t>KARLOVAČKA</t>
  </si>
  <si>
    <t>GRAD ZAGREB</t>
  </si>
  <si>
    <t>PRIMORSKO-GORANSKA</t>
  </si>
  <si>
    <t>ISTARSKA</t>
  </si>
  <si>
    <t>BRODSKO-POSAVSKA</t>
  </si>
  <si>
    <t>BJELOVARSKO-BILOGORSKA</t>
  </si>
  <si>
    <t>VARAŽDINSKA</t>
  </si>
  <si>
    <t>ZADARSKA</t>
  </si>
  <si>
    <t>KOPRIVNIČKO-KRIŽEVAČKA</t>
  </si>
  <si>
    <t>POŽEŠKO-SLAVONSKA</t>
  </si>
  <si>
    <t>ZAGREBAČKA</t>
  </si>
  <si>
    <t>MEĐIMURSKA</t>
  </si>
  <si>
    <t>VIROVITIČKO-PODRAVSKA</t>
  </si>
  <si>
    <t>SISAČKO-MOSLAVAČKA</t>
  </si>
  <si>
    <t>DUBROVAČKO-NERETVANSKA</t>
  </si>
  <si>
    <t>LIČKO-SENJSKA</t>
  </si>
  <si>
    <t>ŠIBENSKO-KNINSKA</t>
  </si>
  <si>
    <t>Šifra i naziv županije</t>
  </si>
  <si>
    <t>Žup.</t>
  </si>
  <si>
    <t>Naziv županije</t>
  </si>
  <si>
    <t>svih</t>
  </si>
  <si>
    <t>dobitaša</t>
  </si>
  <si>
    <t>gubitaša</t>
  </si>
  <si>
    <t>Ukupno</t>
  </si>
  <si>
    <t>R. br.</t>
  </si>
  <si>
    <t>2017.</t>
  </si>
  <si>
    <t>Izvor: Fina – Registar godišnjih financijskih izvještaja</t>
  </si>
  <si>
    <t>2018.</t>
  </si>
  <si>
    <t>OSJEČKO-BARANJSKA</t>
  </si>
  <si>
    <t>Naziv poduzetnika</t>
  </si>
  <si>
    <t>2009.</t>
  </si>
  <si>
    <t>2010.</t>
  </si>
  <si>
    <t>2011.</t>
  </si>
  <si>
    <t>2012.</t>
  </si>
  <si>
    <t>2013.</t>
  </si>
  <si>
    <t>2014.</t>
  </si>
  <si>
    <t>2015.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</si>
  <si>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</si>
  <si>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</si>
  <si>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</si>
  <si>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</si>
  <si>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</si>
  <si>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</si>
  <si>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</si>
  <si>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</si>
  <si>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</si>
  <si>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</si>
  <si>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</si>
  <si>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</si>
  <si>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</si>
  <si>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</si>
  <si>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r>
      <t>Investicije u novu dugotrajnu imovinu</t>
    </r>
    <r>
      <rPr>
        <sz val="10"/>
        <color rgb="FF00325A"/>
        <rFont val="Calibri"/>
        <family val="2"/>
        <charset val="238"/>
      </rPr>
      <t>²</t>
    </r>
  </si>
  <si>
    <t>Izvor: Fina - Registar godišnjih financijskih izvještaja</t>
  </si>
  <si>
    <t>Sjedište</t>
  </si>
  <si>
    <t>Ukupno top pet poduzetnika po UP u djelatnosti 49.32</t>
  </si>
  <si>
    <t>Udio u djelatnosti taksi službe (NKD 49.32)</t>
  </si>
  <si>
    <t>03750497372</t>
  </si>
  <si>
    <t>Dubrovnik</t>
  </si>
  <si>
    <t>EKO PRIJEVOZ d.o.o.</t>
  </si>
  <si>
    <t>ANTONELA PRIJEVOZ j.d.o.o.</t>
  </si>
  <si>
    <t>Udio u razredu djelatnosti 49.32</t>
  </si>
  <si>
    <t>Ukupno top pet poduzetnika po dobiti u djelatnosti 49.32</t>
  </si>
  <si>
    <t>Novigrad</t>
  </si>
  <si>
    <t>POLETTO d.o.o.</t>
  </si>
  <si>
    <t>MIRAGE, obrt za autotaksi prijevoz, vl. Z. Brnada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</si>
  <si>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</si>
  <si>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t>Indeks 2019./09.</t>
  </si>
  <si>
    <t>2019.</t>
  </si>
  <si>
    <t>Izvor: Fina, Registar godišnjih financijskih izvještaja, obrada GFI-a za 2009. - 2019. godinu</t>
  </si>
  <si>
    <t>¹ Serija podataka u tablici za sve godine prikazana je iz godišnjeg financijskog izvještaja iz kolone tekuće godine.</t>
  </si>
  <si>
    <r>
      <rPr>
        <sz val="8"/>
        <color rgb="FF244061"/>
        <rFont val="Calibri"/>
        <family val="2"/>
        <charset val="238"/>
      </rPr>
      <t xml:space="preserve">³ </t>
    </r>
    <r>
      <rPr>
        <sz val="8"/>
        <color rgb="FF244061"/>
        <rFont val="Arial"/>
        <family val="2"/>
        <charset val="238"/>
      </rPr>
      <t>Serija podataka u grafikonima za sve godine prikazana je iz godišnjeg financijskog izvještaja iz kolone tekuće godine.</t>
    </r>
  </si>
  <si>
    <t>&gt;&gt;100</t>
  </si>
  <si>
    <t>Ukupno svi poduzetnici (1.343) u djelatnosti 49.32</t>
  </si>
  <si>
    <t>RUDEŠ TRAVEL j.d.o.o.</t>
  </si>
  <si>
    <t>LIPA VITA d.o.o.</t>
  </si>
  <si>
    <t>Čakovec</t>
  </si>
  <si>
    <t>BABIĆ TRANSPORTI d.o.o.</t>
  </si>
  <si>
    <t>GLOBO DELIVERY j.d.o.o.</t>
  </si>
  <si>
    <t>ARES TRANSPORT d.o.o.</t>
  </si>
  <si>
    <t>Sveti Lovreč</t>
  </si>
  <si>
    <t>Konsolidirana dobit (+) ili gubitak razdoblja (-)</t>
  </si>
  <si>
    <t xml:space="preserve">Prosječna mjesečna neto plaća po zaposlenom </t>
  </si>
  <si>
    <t xml:space="preserve"> (iznosi u tisućama kuna, prosječne plaće u kunama)</t>
  </si>
  <si>
    <t xml:space="preserve"> (iznosi u tisućama kuna)</t>
  </si>
  <si>
    <r>
      <rPr>
        <b/>
        <sz val="9"/>
        <color theme="4" tint="-0.499984740745262"/>
        <rFont val="Arial"/>
        <family val="2"/>
        <charset val="238"/>
      </rPr>
      <t>Tablica 3</t>
    </r>
    <r>
      <rPr>
        <sz val="9"/>
        <color theme="4" tint="-0.499984740745262"/>
        <rFont val="Arial"/>
        <family val="2"/>
        <charset val="238"/>
      </rPr>
      <t xml:space="preserve">. Top pet poduzetnika u djelatnosti taksi službe, rangirani prema </t>
    </r>
    <r>
      <rPr>
        <u/>
        <sz val="9"/>
        <color theme="4" tint="-0.499984740745262"/>
        <rFont val="Arial"/>
        <family val="2"/>
        <charset val="238"/>
      </rPr>
      <t>dobiti razdoblja</t>
    </r>
    <r>
      <rPr>
        <sz val="9"/>
        <color theme="4" tint="-0.499984740745262"/>
        <rFont val="Arial"/>
        <family val="2"/>
        <charset val="238"/>
      </rPr>
      <t>, u 2019. godini</t>
    </r>
  </si>
  <si>
    <t>(iznosi u tisućama kuna)</t>
  </si>
  <si>
    <r>
      <rPr>
        <b/>
        <sz val="9"/>
        <color theme="4" tint="-0.499984740745262"/>
        <rFont val="Arial"/>
        <family val="2"/>
        <charset val="238"/>
      </rPr>
      <t>Tablica 1.</t>
    </r>
    <r>
      <rPr>
        <sz val="9"/>
        <color theme="4" tint="-0.499984740745262"/>
        <rFont val="Arial"/>
        <family val="2"/>
        <charset val="238"/>
      </rPr>
      <t xml:space="preserve"> Osnovni financijski rezultati poduzetnika u djelatnosti taksi službe (NKD 49.32), u u razdoblju od 2009. - 2019. godine</t>
    </r>
    <r>
      <rPr>
        <sz val="9"/>
        <color theme="4" tint="-0.499984740745262"/>
        <rFont val="Calibri"/>
        <family val="2"/>
        <charset val="238"/>
      </rPr>
      <t>¹</t>
    </r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</si>
  <si>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Top pet poduzetnika prema </t>
    </r>
    <r>
      <rPr>
        <u/>
        <sz val="9"/>
        <color theme="4" tint="-0.499984740745262"/>
        <rFont val="Arial"/>
        <family val="2"/>
        <charset val="238"/>
      </rPr>
      <t>ukupnim prihodima</t>
    </r>
    <r>
      <rPr>
        <sz val="9"/>
        <color theme="4" tint="-0.499984740745262"/>
        <rFont val="Arial"/>
        <family val="2"/>
        <charset val="238"/>
      </rPr>
      <t xml:space="preserve"> u 2019. godini, u djelatnosti taksi službe (NKD 49.32)</t>
    </r>
  </si>
  <si>
    <r>
      <rPr>
        <b/>
        <sz val="9"/>
        <color theme="4" tint="-0.499984740745262"/>
        <rFont val="Arial"/>
        <family val="2"/>
        <charset val="238"/>
      </rPr>
      <t>Tablica 4</t>
    </r>
    <r>
      <rPr>
        <sz val="9"/>
        <color theme="4" tint="-0.499984740745262"/>
        <rFont val="Arial"/>
        <family val="2"/>
        <charset val="238"/>
      </rPr>
      <t xml:space="preserve">. Rezultati poduzetnika u djelatnosti taksi službe po županijama – rang prema ukupnim prihodima u u 2019. godini </t>
    </r>
  </si>
  <si>
    <r>
      <rPr>
        <b/>
        <sz val="9"/>
        <color theme="4" tint="-0.499984740745262"/>
        <rFont val="Arial"/>
        <family val="2"/>
        <charset val="238"/>
      </rPr>
      <t xml:space="preserve">Grafikon 1. </t>
    </r>
    <r>
      <rPr>
        <sz val="9"/>
        <color theme="4" tint="-0.499984740745262"/>
        <rFont val="Arial"/>
        <family val="2"/>
        <charset val="238"/>
      </rPr>
      <t>Neto dobit/gubitak, broj zaposlenih i broj poduzetnika u djelatnosti taksi službe u razdoblju od 2009. do 2019. godine</t>
    </r>
    <r>
      <rPr>
        <sz val="9"/>
        <color theme="4" tint="-0.499984740745262"/>
        <rFont val="Calibri"/>
        <family val="2"/>
        <charset val="238"/>
      </rPr>
      <t>³</t>
    </r>
    <r>
      <rPr>
        <sz val="9"/>
        <color theme="4" tint="-0.499984740745262"/>
        <rFont val="Arial"/>
        <family val="2"/>
        <charset val="238"/>
      </rPr>
      <t xml:space="preserve"> (iznosi u tisućama kuna)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</si>
</sst>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#,##0_ ;[Red]\-#,##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i/>
      <sz val="8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color rgb="FF00325A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325A"/>
      <name val="Arial"/>
      <family val="2"/>
      <charset val="238"/>
    </font>
    <font>
      <b/>
      <sz val="11"/>
      <color theme="1"/>
      <name val="Calibri"/>
      <family val="2"/>
      <charset val="238"/>
    </font>
    <font>
      <i/>
      <sz val="8"/>
      <color rgb="FF244061"/>
      <name val="Arial"/>
      <family val="2"/>
      <charset val="238"/>
    </font>
    <font>
      <sz val="8"/>
      <color rgb="FF244061"/>
      <name val="Arial"/>
      <family val="2"/>
      <charset val="238"/>
    </font>
    <font>
      <sz val="10"/>
      <color rgb="FF00325A"/>
      <name val="Calibri"/>
      <family val="2"/>
      <charset val="238"/>
    </font>
    <font>
      <sz val="8"/>
      <color rgb="FF244061"/>
      <name val="Calibri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10"/>
      <name val="MS Sans Serif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10"/>
      <name val="MS Sans Serif"/>
      <family val="2"/>
      <charset val="238"/>
    </font>
    <font>
      <sz val="9"/>
      <color theme="4" tint="-0.499984740745262"/>
      <name val="Calibri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u/>
      <sz val="9"/>
      <color theme="4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5" fillId="0" borderId="0"/>
    <xf numFmtId="0" fontId="11" fillId="0" borderId="0"/>
    <xf numFmtId="0" fontId="17" fillId="0" borderId="0"/>
    <xf numFmtId="0" fontId="20" fillId="0" borderId="0"/>
    <xf numFmtId="0" fontId="31" fillId="0" borderId="0"/>
    <xf numFmtId="0" fontId="35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164" fontId="7" fillId="0" borderId="2" xfId="1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right" vertical="center"/>
    </xf>
    <xf numFmtId="164" fontId="9" fillId="4" borderId="3" xfId="1" applyNumberFormat="1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165" fontId="2" fillId="0" borderId="8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3" fontId="2" fillId="6" borderId="9" xfId="0" applyNumberFormat="1" applyFont="1" applyFill="1" applyBorder="1" applyAlignment="1">
      <alignment horizontal="center" vertical="center" wrapText="1"/>
    </xf>
    <xf numFmtId="3" fontId="5" fillId="6" borderId="9" xfId="0" applyNumberFormat="1" applyFont="1" applyFill="1" applyBorder="1" applyAlignment="1">
      <alignment horizontal="right" vertical="center" wrapText="1"/>
    </xf>
    <xf numFmtId="3" fontId="2" fillId="6" borderId="9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6" borderId="13" xfId="0" applyNumberFormat="1" applyFont="1" applyFill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3" fontId="5" fillId="6" borderId="6" xfId="0" applyNumberFormat="1" applyFont="1" applyFill="1" applyBorder="1" applyAlignment="1">
      <alignment horizontal="right" vertical="center" wrapText="1"/>
    </xf>
    <xf numFmtId="3" fontId="2" fillId="6" borderId="6" xfId="0" applyNumberFormat="1" applyFont="1" applyFill="1" applyBorder="1" applyAlignment="1">
      <alignment horizontal="right" vertical="center" wrapText="1"/>
    </xf>
    <xf numFmtId="3" fontId="2" fillId="6" borderId="14" xfId="0" applyNumberFormat="1" applyFont="1" applyFill="1" applyBorder="1" applyAlignment="1">
      <alignment horizontal="right" vertical="center" wrapText="1"/>
    </xf>
    <xf numFmtId="0" fontId="10" fillId="7" borderId="1" xfId="0" applyFont="1" applyFill="1" applyBorder="1"/>
    <xf numFmtId="3" fontId="10" fillId="7" borderId="1" xfId="0" applyNumberFormat="1" applyFont="1" applyFill="1" applyBorder="1"/>
    <xf numFmtId="165" fontId="10" fillId="7" borderId="1" xfId="0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2" fillId="5" borderId="1" xfId="0" applyFont="1" applyFill="1" applyBorder="1" applyAlignment="1">
      <alignment horizontal="center" vertical="center"/>
    </xf>
    <xf numFmtId="3" fontId="2" fillId="6" borderId="9" xfId="0" applyNumberFormat="1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vertical="center"/>
    </xf>
    <xf numFmtId="3" fontId="2" fillId="6" borderId="6" xfId="0" applyNumberFormat="1" applyFont="1" applyFill="1" applyBorder="1" applyAlignment="1">
      <alignment vertical="center"/>
    </xf>
    <xf numFmtId="0" fontId="10" fillId="7" borderId="1" xfId="0" applyFont="1" applyFill="1" applyBorder="1" applyAlignment="1"/>
    <xf numFmtId="166" fontId="19" fillId="0" borderId="0" xfId="2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166" fontId="19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20" fillId="0" borderId="0" xfId="6"/>
    <xf numFmtId="0" fontId="3" fillId="0" borderId="0" xfId="6" applyFont="1"/>
    <xf numFmtId="0" fontId="27" fillId="0" borderId="0" xfId="6" applyFont="1" applyAlignment="1">
      <alignment horizontal="left" vertical="center" indent="8"/>
    </xf>
    <xf numFmtId="0" fontId="28" fillId="0" borderId="0" xfId="6" applyFont="1" applyAlignment="1">
      <alignment horizontal="left" vertical="center" indent="8"/>
    </xf>
    <xf numFmtId="0" fontId="16" fillId="0" borderId="0" xfId="6" applyFont="1" applyBorder="1" applyAlignment="1">
      <alignment horizontal="justify" vertical="center"/>
    </xf>
    <xf numFmtId="0" fontId="6" fillId="5" borderId="17" xfId="6" applyFont="1" applyFill="1" applyBorder="1" applyAlignment="1">
      <alignment horizontal="center" vertical="center" wrapText="1"/>
    </xf>
    <xf numFmtId="0" fontId="29" fillId="5" borderId="17" xfId="6" applyFont="1" applyFill="1" applyBorder="1" applyAlignment="1">
      <alignment horizontal="center" vertical="center" wrapText="1"/>
    </xf>
    <xf numFmtId="0" fontId="30" fillId="8" borderId="17" xfId="6" applyFont="1" applyFill="1" applyBorder="1" applyAlignment="1">
      <alignment horizontal="center" vertical="center" wrapText="1"/>
    </xf>
    <xf numFmtId="0" fontId="30" fillId="8" borderId="17" xfId="6" applyFont="1" applyFill="1" applyBorder="1" applyAlignment="1">
      <alignment horizontal="left" vertical="center" wrapText="1"/>
    </xf>
    <xf numFmtId="3" fontId="30" fillId="8" borderId="17" xfId="6" applyNumberFormat="1" applyFont="1" applyFill="1" applyBorder="1" applyAlignment="1">
      <alignment horizontal="right" vertical="center" wrapText="1"/>
    </xf>
    <xf numFmtId="3" fontId="27" fillId="3" borderId="17" xfId="6" applyNumberFormat="1" applyFont="1" applyFill="1" applyBorder="1" applyAlignment="1">
      <alignment horizontal="right" vertical="center" wrapText="1"/>
    </xf>
    <xf numFmtId="3" fontId="27" fillId="7" borderId="17" xfId="6" applyNumberFormat="1" applyFont="1" applyFill="1" applyBorder="1" applyAlignment="1">
      <alignment horizontal="right" vertical="center" wrapText="1"/>
    </xf>
    <xf numFmtId="164" fontId="27" fillId="10" borderId="17" xfId="6" applyNumberFormat="1" applyFont="1" applyFill="1" applyBorder="1" applyAlignment="1">
      <alignment horizontal="right" vertical="center" wrapText="1"/>
    </xf>
    <xf numFmtId="0" fontId="30" fillId="8" borderId="17" xfId="6" quotePrefix="1" applyFont="1" applyFill="1" applyBorder="1" applyAlignment="1">
      <alignment horizontal="center" vertical="center" wrapText="1"/>
    </xf>
    <xf numFmtId="2" fontId="0" fillId="0" borderId="0" xfId="0" applyNumberFormat="1"/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166" fontId="33" fillId="0" borderId="21" xfId="2" applyNumberFormat="1" applyFont="1" applyBorder="1" applyAlignment="1">
      <alignment horizontal="right" vertical="center" wrapText="1"/>
    </xf>
    <xf numFmtId="166" fontId="34" fillId="0" borderId="21" xfId="2" applyNumberFormat="1" applyFont="1" applyBorder="1" applyAlignment="1">
      <alignment horizontal="right" vertical="center" wrapText="1"/>
    </xf>
    <xf numFmtId="0" fontId="19" fillId="9" borderId="21" xfId="0" applyFont="1" applyFill="1" applyBorder="1" applyAlignment="1">
      <alignment horizontal="left" vertical="center" wrapText="1"/>
    </xf>
    <xf numFmtId="0" fontId="21" fillId="9" borderId="21" xfId="0" applyFont="1" applyFill="1" applyBorder="1" applyAlignment="1">
      <alignment horizontal="left" vertical="center" wrapText="1"/>
    </xf>
    <xf numFmtId="165" fontId="32" fillId="0" borderId="21" xfId="0" applyNumberFormat="1" applyFont="1" applyBorder="1" applyAlignment="1">
      <alignment horizontal="right"/>
    </xf>
    <xf numFmtId="166" fontId="0" fillId="0" borderId="0" xfId="0" applyNumberFormat="1"/>
    <xf numFmtId="165" fontId="0" fillId="0" borderId="0" xfId="0" applyNumberFormat="1"/>
    <xf numFmtId="0" fontId="23" fillId="0" borderId="0" xfId="0" applyFont="1" applyAlignment="1">
      <alignment horizontal="justify" vertical="center"/>
    </xf>
    <xf numFmtId="0" fontId="0" fillId="0" borderId="0" xfId="0" applyAlignment="1"/>
    <xf numFmtId="0" fontId="27" fillId="3" borderId="18" xfId="6" applyFont="1" applyFill="1" applyBorder="1" applyAlignment="1">
      <alignment horizontal="left" vertical="center" wrapText="1"/>
    </xf>
    <xf numFmtId="0" fontId="27" fillId="3" borderId="19" xfId="6" applyFont="1" applyFill="1" applyBorder="1" applyAlignment="1">
      <alignment horizontal="left" vertical="center" wrapText="1"/>
    </xf>
    <xf numFmtId="0" fontId="27" fillId="3" borderId="20" xfId="6" applyFont="1" applyFill="1" applyBorder="1" applyAlignment="1">
      <alignment horizontal="left" vertical="center" wrapText="1"/>
    </xf>
    <xf numFmtId="0" fontId="27" fillId="7" borderId="18" xfId="6" applyFont="1" applyFill="1" applyBorder="1" applyAlignment="1">
      <alignment horizontal="left" vertical="center" wrapText="1"/>
    </xf>
    <xf numFmtId="0" fontId="27" fillId="7" borderId="19" xfId="6" applyFont="1" applyFill="1" applyBorder="1" applyAlignment="1">
      <alignment horizontal="left" vertical="center" wrapText="1"/>
    </xf>
    <xf numFmtId="0" fontId="27" fillId="7" borderId="20" xfId="6" applyFont="1" applyFill="1" applyBorder="1" applyAlignment="1">
      <alignment horizontal="left" vertical="center" wrapText="1"/>
    </xf>
    <xf numFmtId="0" fontId="27" fillId="10" borderId="18" xfId="6" applyFont="1" applyFill="1" applyBorder="1" applyAlignment="1">
      <alignment horizontal="left" vertical="center" wrapText="1"/>
    </xf>
    <xf numFmtId="0" fontId="27" fillId="10" borderId="19" xfId="6" applyFont="1" applyFill="1" applyBorder="1" applyAlignment="1">
      <alignment horizontal="left" vertical="center" wrapText="1"/>
    </xf>
    <xf numFmtId="0" fontId="27" fillId="10" borderId="20" xfId="6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6" applyFont="1" applyAlignment="1">
      <alignment vertical="center"/>
    </xf>
    <xf numFmtId="3" fontId="2" fillId="6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165" fontId="2" fillId="0" borderId="24" xfId="0" applyNumberFormat="1" applyFont="1" applyBorder="1" applyAlignment="1">
      <alignment horizontal="right" vertical="center" wrapText="1"/>
    </xf>
    <xf numFmtId="3" fontId="13" fillId="0" borderId="25" xfId="0" applyNumberFormat="1" applyFont="1" applyBorder="1" applyAlignment="1">
      <alignment horizontal="right" vertical="center" wrapText="1"/>
    </xf>
    <xf numFmtId="3" fontId="13" fillId="0" borderId="26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</cellXfs>
  <cellStyles count="9">
    <cellStyle name="Normalno" xfId="0" builtinId="0"/>
    <cellStyle name="Normalno 2" xfId="2"/>
    <cellStyle name="Normalno 3" xfId="3"/>
    <cellStyle name="Normalno 4" xfId="4"/>
    <cellStyle name="Normalno 5" xfId="6"/>
    <cellStyle name="Normalno 6" xfId="7"/>
    <cellStyle name="Normalno 7" xfId="8"/>
    <cellStyle name="Obično_2003" xfId="5"/>
    <cellStyle name="Postotak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915909872288328"/>
          <c:w val="0.84178522483080964"/>
          <c:h val="0.75700837714774472"/>
        </c:manualLayout>
      </c:layout>
      <c:lineChart>
        <c:grouping val="standard"/>
        <c:varyColors val="0"/>
        <c:ser>
          <c:idx val="0"/>
          <c:order val="0"/>
          <c:tx>
            <c:strRef>
              <c:f>'Tablica 1_Grafikon 1'!$A$18</c:f>
              <c:strCache>
                <c:ptCount val="1"/>
                <c:pt idx="0">
                  <c:v>Konsolidirana dobit (+) ili gubitak razdoblja (-)</c:v>
                </c:pt>
              </c:strCache>
            </c:strRef>
          </c:tx>
          <c:cat>
            <c:strRef>
              <c:f>'Tablica 1_Grafikon 1'!$B$6:$L$6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'Tablica 1_Grafikon 1'!$B$18:$L$18</c:f>
              <c:numCache>
                <c:formatCode>#,##0_ ;[Red]\-#,##0\ </c:formatCode>
                <c:ptCount val="11"/>
                <c:pt idx="0">
                  <c:v>-785</c:v>
                </c:pt>
                <c:pt idx="1">
                  <c:v>-268</c:v>
                </c:pt>
                <c:pt idx="2">
                  <c:v>-6060</c:v>
                </c:pt>
                <c:pt idx="3">
                  <c:v>-17094</c:v>
                </c:pt>
                <c:pt idx="4">
                  <c:v>1524</c:v>
                </c:pt>
                <c:pt idx="5">
                  <c:v>1773</c:v>
                </c:pt>
                <c:pt idx="6">
                  <c:v>4856</c:v>
                </c:pt>
                <c:pt idx="7">
                  <c:v>-2454</c:v>
                </c:pt>
                <c:pt idx="8">
                  <c:v>-2775.85</c:v>
                </c:pt>
                <c:pt idx="9">
                  <c:v>791.41099999999994</c:v>
                </c:pt>
                <c:pt idx="10">
                  <c:v>4108.0879999999997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14272"/>
        <c:axId val="208904768"/>
      </c:lineChart>
      <c:catAx>
        <c:axId val="221814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8904768"/>
        <c:crosses val="autoZero"/>
        <c:auto val="1"/>
        <c:lblAlgn val="ctr"/>
        <c:lblOffset val="100"/>
        <c:noMultiLvlLbl val="0"/>
      </c:catAx>
      <c:valAx>
        <c:axId val="208904768"/>
        <c:scaling>
          <c:orientation val="minMax"/>
        </c:scaling>
        <c:delete val="0"/>
        <c:axPos val="l"/>
        <c:majorGridlines/>
        <c:title>
          <c:tx>
            <c:rich>
              <a:bodyPr rot="-5400000" vert="horz" anchor="b" anchorCtr="1"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9.3340185412539335E-3"/>
              <c:y val="0.38830587071184791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1814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4321959758"/>
          <c:y val="3.2023549139690875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'Tablica 1_Grafikon 1'!$A$7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'Tablica 1_Grafikon 1'!$B$6:$L$6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'Tablica 1_Grafikon 1'!$B$7:$L$7</c:f>
              <c:numCache>
                <c:formatCode>#,##0_ ;[Red]\-#,##0\ </c:formatCode>
                <c:ptCount val="11"/>
                <c:pt idx="0">
                  <c:v>22</c:v>
                </c:pt>
                <c:pt idx="1">
                  <c:v>35</c:v>
                </c:pt>
                <c:pt idx="2">
                  <c:v>51</c:v>
                </c:pt>
                <c:pt idx="3">
                  <c:v>62</c:v>
                </c:pt>
                <c:pt idx="4">
                  <c:v>78</c:v>
                </c:pt>
                <c:pt idx="5">
                  <c:v>119</c:v>
                </c:pt>
                <c:pt idx="6">
                  <c:v>161</c:v>
                </c:pt>
                <c:pt idx="7">
                  <c:v>260</c:v>
                </c:pt>
                <c:pt idx="8">
                  <c:v>435</c:v>
                </c:pt>
                <c:pt idx="9">
                  <c:v>838</c:v>
                </c:pt>
                <c:pt idx="10">
                  <c:v>1343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'Tablica 1_Grafikon 1'!$A$10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'Tablica 1_Grafikon 1'!$B$6:$L$6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'Tablica 1_Grafikon 1'!$B$10:$L$10</c:f>
              <c:numCache>
                <c:formatCode>#,##0_ ;[Red]\-#,##0\ </c:formatCode>
                <c:ptCount val="11"/>
                <c:pt idx="0">
                  <c:v>47</c:v>
                </c:pt>
                <c:pt idx="1">
                  <c:v>96</c:v>
                </c:pt>
                <c:pt idx="2">
                  <c:v>670</c:v>
                </c:pt>
                <c:pt idx="3">
                  <c:v>824</c:v>
                </c:pt>
                <c:pt idx="4">
                  <c:v>817</c:v>
                </c:pt>
                <c:pt idx="5">
                  <c:v>840</c:v>
                </c:pt>
                <c:pt idx="6">
                  <c:v>754</c:v>
                </c:pt>
                <c:pt idx="7">
                  <c:v>886</c:v>
                </c:pt>
                <c:pt idx="8">
                  <c:v>1064</c:v>
                </c:pt>
                <c:pt idx="9">
                  <c:v>1404</c:v>
                </c:pt>
                <c:pt idx="10">
                  <c:v>1859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70432"/>
        <c:axId val="208907072"/>
      </c:lineChart>
      <c:catAx>
        <c:axId val="164370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8907072"/>
        <c:crosses val="autoZero"/>
        <c:auto val="1"/>
        <c:lblAlgn val="ctr"/>
        <c:lblOffset val="100"/>
        <c:noMultiLvlLbl val="0"/>
      </c:catAx>
      <c:valAx>
        <c:axId val="20890707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4370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65629670560185827"/>
          <c:h val="8.8461638449073343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76200</xdr:rowOff>
    </xdr:from>
    <xdr:to>
      <xdr:col>0</xdr:col>
      <xdr:colOff>1400776</xdr:colOff>
      <xdr:row>1</xdr:row>
      <xdr:rowOff>173700</xdr:rowOff>
    </xdr:to>
    <xdr:pic>
      <xdr:nvPicPr>
        <xdr:cNvPr id="2" name="Slika 1" descr="Opis: Fina - novi znak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76200"/>
          <a:ext cx="1296000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309561</xdr:colOff>
      <xdr:row>28</xdr:row>
      <xdr:rowOff>28574</xdr:rowOff>
    </xdr:from>
    <xdr:to>
      <xdr:col>5</xdr:col>
      <xdr:colOff>581025</xdr:colOff>
      <xdr:row>43</xdr:row>
      <xdr:rowOff>161925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28</xdr:row>
      <xdr:rowOff>28576</xdr:rowOff>
    </xdr:from>
    <xdr:to>
      <xdr:col>14</xdr:col>
      <xdr:colOff>533400</xdr:colOff>
      <xdr:row>43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215379</xdr:colOff>
      <xdr:row>2</xdr:row>
      <xdr:rowOff>61365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10754" cy="280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2</xdr:col>
      <xdr:colOff>204947</xdr:colOff>
      <xdr:row>1</xdr:row>
      <xdr:rowOff>123826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1</xdr:col>
      <xdr:colOff>1314450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4763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4:W47"/>
  <sheetViews>
    <sheetView tabSelected="1" workbookViewId="0">
      <selection activeCell="A28" sqref="A28"/>
    </sheetView>
  </sheetViews>
  <sheetFormatPr defaultRowHeight="15" x14ac:dyDescent="0.25"/>
  <cols>
    <col min="1" max="1" width="44.85546875" customWidth="1"/>
    <col min="2" max="13" width="8.28515625" customWidth="1"/>
  </cols>
  <sheetData>
    <row r="4" spans="1:23" ht="15" customHeight="1" x14ac:dyDescent="0.25">
      <c r="A4" s="93" t="s">
        <v>106</v>
      </c>
      <c r="B4" s="92"/>
      <c r="C4" s="93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23" ht="15" customHeight="1" x14ac:dyDescent="0.25">
      <c r="A5" s="91"/>
      <c r="B5" s="92"/>
      <c r="C5" s="93"/>
      <c r="D5" s="94"/>
      <c r="E5" s="94"/>
      <c r="F5" s="94"/>
      <c r="G5" s="94"/>
      <c r="H5" s="94"/>
      <c r="I5" s="94"/>
      <c r="J5" s="95" t="s">
        <v>102</v>
      </c>
      <c r="K5" s="94"/>
      <c r="L5" s="94"/>
      <c r="M5" s="94"/>
    </row>
    <row r="6" spans="1:23" ht="29.25" customHeight="1" x14ac:dyDescent="0.25">
      <c r="A6" s="65" t="s">
        <v>0</v>
      </c>
      <c r="B6" s="65" t="s">
        <v>50</v>
      </c>
      <c r="C6" s="65" t="s">
        <v>51</v>
      </c>
      <c r="D6" s="65" t="s">
        <v>52</v>
      </c>
      <c r="E6" s="65" t="s">
        <v>53</v>
      </c>
      <c r="F6" s="65" t="s">
        <v>54</v>
      </c>
      <c r="G6" s="65" t="s">
        <v>55</v>
      </c>
      <c r="H6" s="65" t="s">
        <v>56</v>
      </c>
      <c r="I6" s="65" t="s">
        <v>8</v>
      </c>
      <c r="J6" s="65" t="s">
        <v>45</v>
      </c>
      <c r="K6" s="66" t="s">
        <v>47</v>
      </c>
      <c r="L6" s="66" t="s">
        <v>87</v>
      </c>
      <c r="M6" s="66" t="s">
        <v>86</v>
      </c>
    </row>
    <row r="7" spans="1:23" x14ac:dyDescent="0.25">
      <c r="A7" s="69" t="s">
        <v>57</v>
      </c>
      <c r="B7" s="67">
        <v>22</v>
      </c>
      <c r="C7" s="67">
        <v>35</v>
      </c>
      <c r="D7" s="67">
        <v>51</v>
      </c>
      <c r="E7" s="67">
        <v>62</v>
      </c>
      <c r="F7" s="67">
        <v>78</v>
      </c>
      <c r="G7" s="67">
        <v>119</v>
      </c>
      <c r="H7" s="67">
        <v>161</v>
      </c>
      <c r="I7" s="67">
        <v>260</v>
      </c>
      <c r="J7" s="67">
        <v>435</v>
      </c>
      <c r="K7" s="67">
        <v>838</v>
      </c>
      <c r="L7" s="67">
        <v>1343</v>
      </c>
      <c r="M7" s="71">
        <f t="shared" ref="M7:M13" si="0">L7/B7*100</f>
        <v>6104.545454545455</v>
      </c>
    </row>
    <row r="8" spans="1:23" x14ac:dyDescent="0.25">
      <c r="A8" s="69" t="s">
        <v>58</v>
      </c>
      <c r="B8" s="67">
        <v>13</v>
      </c>
      <c r="C8" s="67">
        <v>20</v>
      </c>
      <c r="D8" s="67">
        <v>30</v>
      </c>
      <c r="E8" s="67">
        <v>35</v>
      </c>
      <c r="F8" s="67">
        <v>45</v>
      </c>
      <c r="G8" s="67">
        <v>60</v>
      </c>
      <c r="H8" s="67">
        <v>79</v>
      </c>
      <c r="I8" s="67">
        <v>128</v>
      </c>
      <c r="J8" s="67">
        <v>196</v>
      </c>
      <c r="K8" s="67">
        <v>584</v>
      </c>
      <c r="L8" s="67">
        <v>787</v>
      </c>
      <c r="M8" s="71">
        <f t="shared" si="0"/>
        <v>6053.8461538461543</v>
      </c>
    </row>
    <row r="9" spans="1:23" x14ac:dyDescent="0.25">
      <c r="A9" s="69" t="s">
        <v>59</v>
      </c>
      <c r="B9" s="67">
        <v>9</v>
      </c>
      <c r="C9" s="67">
        <v>15</v>
      </c>
      <c r="D9" s="67">
        <v>21</v>
      </c>
      <c r="E9" s="67">
        <v>27</v>
      </c>
      <c r="F9" s="67">
        <v>33</v>
      </c>
      <c r="G9" s="67">
        <v>59</v>
      </c>
      <c r="H9" s="67">
        <v>82</v>
      </c>
      <c r="I9" s="67">
        <v>132</v>
      </c>
      <c r="J9" s="67">
        <v>239</v>
      </c>
      <c r="K9" s="67">
        <v>254</v>
      </c>
      <c r="L9" s="67">
        <v>556</v>
      </c>
      <c r="M9" s="71">
        <f t="shared" si="0"/>
        <v>6177.7777777777783</v>
      </c>
    </row>
    <row r="10" spans="1:23" x14ac:dyDescent="0.25">
      <c r="A10" s="69" t="s">
        <v>60</v>
      </c>
      <c r="B10" s="67">
        <v>47</v>
      </c>
      <c r="C10" s="67">
        <v>96</v>
      </c>
      <c r="D10" s="67">
        <v>670</v>
      </c>
      <c r="E10" s="67">
        <v>824</v>
      </c>
      <c r="F10" s="67">
        <v>817</v>
      </c>
      <c r="G10" s="67">
        <v>840</v>
      </c>
      <c r="H10" s="67">
        <v>754</v>
      </c>
      <c r="I10" s="67">
        <v>886</v>
      </c>
      <c r="J10" s="67">
        <v>1064</v>
      </c>
      <c r="K10" s="67">
        <v>1404</v>
      </c>
      <c r="L10" s="67">
        <v>1859</v>
      </c>
      <c r="M10" s="71">
        <f t="shared" si="0"/>
        <v>3955.3191489361702</v>
      </c>
      <c r="N10" s="62"/>
    </row>
    <row r="11" spans="1:23" x14ac:dyDescent="0.25">
      <c r="A11" s="69" t="s">
        <v>61</v>
      </c>
      <c r="B11" s="67">
        <v>11508</v>
      </c>
      <c r="C11" s="67">
        <v>15734</v>
      </c>
      <c r="D11" s="67">
        <v>57652</v>
      </c>
      <c r="E11" s="67">
        <v>93253</v>
      </c>
      <c r="F11" s="67">
        <v>131911</v>
      </c>
      <c r="G11" s="67">
        <v>128858</v>
      </c>
      <c r="H11" s="67">
        <v>128652</v>
      </c>
      <c r="I11" s="67">
        <v>138526</v>
      </c>
      <c r="J11" s="67">
        <v>145333.84899999999</v>
      </c>
      <c r="K11" s="67">
        <v>208218.44200000001</v>
      </c>
      <c r="L11" s="67">
        <v>305524.67599999998</v>
      </c>
      <c r="M11" s="71">
        <f t="shared" si="0"/>
        <v>2654.8894334376082</v>
      </c>
      <c r="O11" s="62"/>
      <c r="P11" s="62"/>
      <c r="Q11" s="62"/>
      <c r="R11" s="62"/>
      <c r="S11" s="62"/>
      <c r="T11" s="62"/>
      <c r="U11" s="62"/>
      <c r="V11" s="62"/>
      <c r="W11" s="62"/>
    </row>
    <row r="12" spans="1:23" x14ac:dyDescent="0.25">
      <c r="A12" s="69" t="s">
        <v>62</v>
      </c>
      <c r="B12" s="67">
        <v>12212</v>
      </c>
      <c r="C12" s="67">
        <v>15865</v>
      </c>
      <c r="D12" s="67">
        <v>63508</v>
      </c>
      <c r="E12" s="67">
        <v>110243</v>
      </c>
      <c r="F12" s="67">
        <v>130072</v>
      </c>
      <c r="G12" s="67">
        <v>126811</v>
      </c>
      <c r="H12" s="67">
        <v>123423</v>
      </c>
      <c r="I12" s="67">
        <v>140268</v>
      </c>
      <c r="J12" s="67">
        <v>147708.897</v>
      </c>
      <c r="K12" s="67">
        <v>206190.64</v>
      </c>
      <c r="L12" s="67">
        <v>297833.58799999999</v>
      </c>
      <c r="M12" s="71">
        <f t="shared" si="0"/>
        <v>2438.8600393056008</v>
      </c>
    </row>
    <row r="13" spans="1:23" hidden="1" x14ac:dyDescent="0.25">
      <c r="A13" s="69" t="s">
        <v>63</v>
      </c>
      <c r="B13" s="67">
        <v>404</v>
      </c>
      <c r="C13" s="67">
        <v>585</v>
      </c>
      <c r="D13" s="67">
        <v>1236</v>
      </c>
      <c r="E13" s="67">
        <v>633</v>
      </c>
      <c r="F13" s="67">
        <v>5006</v>
      </c>
      <c r="G13" s="67">
        <v>3786</v>
      </c>
      <c r="H13" s="67">
        <v>10043</v>
      </c>
      <c r="I13" s="67">
        <v>4399</v>
      </c>
      <c r="J13" s="67">
        <v>4761.6480000000001</v>
      </c>
      <c r="K13" s="67">
        <v>10472.269</v>
      </c>
      <c r="L13" s="67">
        <v>28030.042000000001</v>
      </c>
      <c r="M13" s="71">
        <f t="shared" si="0"/>
        <v>6938.1292079207924</v>
      </c>
    </row>
    <row r="14" spans="1:23" hidden="1" x14ac:dyDescent="0.25">
      <c r="A14" s="69" t="s">
        <v>64</v>
      </c>
      <c r="B14" s="67">
        <v>1108</v>
      </c>
      <c r="C14" s="67">
        <v>716</v>
      </c>
      <c r="D14" s="67">
        <v>7092</v>
      </c>
      <c r="E14" s="67">
        <v>17622</v>
      </c>
      <c r="F14" s="67">
        <v>3167</v>
      </c>
      <c r="G14" s="67">
        <v>1739</v>
      </c>
      <c r="H14" s="67">
        <v>4814</v>
      </c>
      <c r="I14" s="67">
        <v>6141</v>
      </c>
      <c r="J14" s="67">
        <v>7136.6959999999999</v>
      </c>
      <c r="K14" s="67">
        <v>8444.4660000000003</v>
      </c>
      <c r="L14" s="67">
        <v>20338.954000000002</v>
      </c>
      <c r="M14" s="71">
        <f t="shared" ref="M14:M23" si="1">L14/B14*100</f>
        <v>1835.645667870036</v>
      </c>
    </row>
    <row r="15" spans="1:23" hidden="1" x14ac:dyDescent="0.25">
      <c r="A15" s="69" t="s">
        <v>65</v>
      </c>
      <c r="B15" s="67">
        <v>81</v>
      </c>
      <c r="C15" s="67">
        <v>137</v>
      </c>
      <c r="D15" s="67">
        <v>204</v>
      </c>
      <c r="E15" s="67">
        <v>105</v>
      </c>
      <c r="F15" s="67">
        <v>315</v>
      </c>
      <c r="G15" s="67">
        <v>274</v>
      </c>
      <c r="H15" s="67">
        <v>373</v>
      </c>
      <c r="I15" s="67">
        <v>712</v>
      </c>
      <c r="J15" s="67">
        <v>400.80200000000002</v>
      </c>
      <c r="K15" s="67">
        <v>1236.3920000000001</v>
      </c>
      <c r="L15" s="67">
        <v>3583</v>
      </c>
      <c r="M15" s="71">
        <f t="shared" si="1"/>
        <v>4423.4567901234568</v>
      </c>
    </row>
    <row r="16" spans="1:23" x14ac:dyDescent="0.25">
      <c r="A16" s="69" t="s">
        <v>66</v>
      </c>
      <c r="B16" s="67">
        <v>323</v>
      </c>
      <c r="C16" s="67">
        <v>448</v>
      </c>
      <c r="D16" s="67">
        <v>1032</v>
      </c>
      <c r="E16" s="67">
        <v>527</v>
      </c>
      <c r="F16" s="67">
        <v>4692</v>
      </c>
      <c r="G16" s="67">
        <v>3512</v>
      </c>
      <c r="H16" s="67">
        <v>9670</v>
      </c>
      <c r="I16" s="67">
        <v>3688</v>
      </c>
      <c r="J16" s="67">
        <v>4360.8459999999995</v>
      </c>
      <c r="K16" s="67">
        <v>9235.8770000000004</v>
      </c>
      <c r="L16" s="67">
        <v>24446.864000000001</v>
      </c>
      <c r="M16" s="71">
        <f t="shared" si="1"/>
        <v>7568.688544891641</v>
      </c>
    </row>
    <row r="17" spans="1:15" x14ac:dyDescent="0.25">
      <c r="A17" s="69" t="s">
        <v>67</v>
      </c>
      <c r="B17" s="67">
        <v>1108</v>
      </c>
      <c r="C17" s="67">
        <v>716</v>
      </c>
      <c r="D17" s="67">
        <v>7092</v>
      </c>
      <c r="E17" s="67">
        <v>17622</v>
      </c>
      <c r="F17" s="67">
        <v>3168</v>
      </c>
      <c r="G17" s="67">
        <v>1739</v>
      </c>
      <c r="H17" s="67">
        <v>4814</v>
      </c>
      <c r="I17" s="67">
        <v>6143</v>
      </c>
      <c r="J17" s="67">
        <v>7136.6959999999999</v>
      </c>
      <c r="K17" s="67">
        <v>8444.4660000000003</v>
      </c>
      <c r="L17" s="67">
        <v>20338.776000000002</v>
      </c>
      <c r="M17" s="71">
        <f t="shared" si="1"/>
        <v>1835.629602888087</v>
      </c>
    </row>
    <row r="18" spans="1:15" x14ac:dyDescent="0.25">
      <c r="A18" s="70" t="s">
        <v>100</v>
      </c>
      <c r="B18" s="68">
        <v>-785</v>
      </c>
      <c r="C18" s="68">
        <v>-268</v>
      </c>
      <c r="D18" s="68">
        <v>-6060</v>
      </c>
      <c r="E18" s="68">
        <v>-17094</v>
      </c>
      <c r="F18" s="68">
        <v>1524</v>
      </c>
      <c r="G18" s="68">
        <v>1773</v>
      </c>
      <c r="H18" s="68">
        <v>4856</v>
      </c>
      <c r="I18" s="68">
        <v>-2454</v>
      </c>
      <c r="J18" s="68">
        <v>-2775.85</v>
      </c>
      <c r="K18" s="68">
        <v>791.41099999999994</v>
      </c>
      <c r="L18" s="68">
        <v>4108.0879999999997</v>
      </c>
      <c r="M18" s="71" t="s">
        <v>3</v>
      </c>
      <c r="O18" s="72"/>
    </row>
    <row r="19" spans="1:15" hidden="1" x14ac:dyDescent="0.25">
      <c r="A19" s="69" t="s">
        <v>68</v>
      </c>
      <c r="B19" s="67">
        <v>422</v>
      </c>
      <c r="C19" s="67">
        <v>1791</v>
      </c>
      <c r="D19" s="67">
        <v>448</v>
      </c>
      <c r="E19" s="67">
        <v>380</v>
      </c>
      <c r="F19" s="67">
        <v>888</v>
      </c>
      <c r="G19" s="67">
        <v>124</v>
      </c>
      <c r="H19" s="67">
        <v>423</v>
      </c>
      <c r="I19" s="67">
        <v>460</v>
      </c>
      <c r="J19" s="67">
        <v>772.37699999999995</v>
      </c>
      <c r="K19" s="67">
        <v>1141.405</v>
      </c>
      <c r="L19" s="67">
        <v>6151.4759999999997</v>
      </c>
      <c r="M19" s="71">
        <f t="shared" si="1"/>
        <v>1457.6957345971562</v>
      </c>
    </row>
    <row r="20" spans="1:15" hidden="1" x14ac:dyDescent="0.25">
      <c r="A20" s="69" t="s">
        <v>69</v>
      </c>
      <c r="B20" s="67">
        <v>52</v>
      </c>
      <c r="C20" s="67">
        <v>272</v>
      </c>
      <c r="D20" s="67">
        <v>37</v>
      </c>
      <c r="E20" s="67">
        <v>37</v>
      </c>
      <c r="F20" s="67">
        <v>1034</v>
      </c>
      <c r="G20" s="67">
        <v>116</v>
      </c>
      <c r="H20" s="67">
        <v>151</v>
      </c>
      <c r="I20" s="67">
        <v>304</v>
      </c>
      <c r="J20" s="67">
        <v>418.11399999999998</v>
      </c>
      <c r="K20" s="67">
        <v>3030.52</v>
      </c>
      <c r="L20" s="67">
        <v>4489.1940000000004</v>
      </c>
      <c r="M20" s="71">
        <f t="shared" si="1"/>
        <v>8633.0653846153855</v>
      </c>
    </row>
    <row r="21" spans="1:15" hidden="1" x14ac:dyDescent="0.25">
      <c r="A21" s="69" t="s">
        <v>70</v>
      </c>
      <c r="B21" s="67">
        <v>370</v>
      </c>
      <c r="C21" s="67">
        <v>1519</v>
      </c>
      <c r="D21" s="67">
        <v>411</v>
      </c>
      <c r="E21" s="67">
        <v>343</v>
      </c>
      <c r="F21" s="67">
        <v>-146</v>
      </c>
      <c r="G21" s="67">
        <v>8</v>
      </c>
      <c r="H21" s="67">
        <v>272</v>
      </c>
      <c r="I21" s="67">
        <v>157</v>
      </c>
      <c r="J21" s="67">
        <v>354.26299999999998</v>
      </c>
      <c r="K21" s="67">
        <v>-1889.115</v>
      </c>
      <c r="L21" s="67">
        <v>1662.2819999999999</v>
      </c>
      <c r="M21" s="71">
        <f t="shared" si="1"/>
        <v>449.26540540540537</v>
      </c>
    </row>
    <row r="22" spans="1:15" x14ac:dyDescent="0.25">
      <c r="A22" s="69" t="s">
        <v>71</v>
      </c>
      <c r="B22" s="67">
        <v>683</v>
      </c>
      <c r="C22" s="67">
        <v>2262</v>
      </c>
      <c r="D22" s="67">
        <v>4715</v>
      </c>
      <c r="E22" s="67">
        <v>1503</v>
      </c>
      <c r="F22" s="67">
        <v>9363</v>
      </c>
      <c r="G22" s="67">
        <v>5616</v>
      </c>
      <c r="H22" s="67">
        <v>4103</v>
      </c>
      <c r="I22" s="67">
        <v>1040</v>
      </c>
      <c r="J22" s="67">
        <v>1406.499</v>
      </c>
      <c r="K22" s="67">
        <v>1837.1210000000001</v>
      </c>
      <c r="L22" s="67">
        <v>2758.1979999999999</v>
      </c>
      <c r="M22" s="71">
        <f t="shared" si="1"/>
        <v>403.83572474377746</v>
      </c>
    </row>
    <row r="23" spans="1:15" x14ac:dyDescent="0.25">
      <c r="A23" s="69" t="s">
        <v>101</v>
      </c>
      <c r="B23" s="67">
        <v>3037</v>
      </c>
      <c r="C23" s="67">
        <v>2044</v>
      </c>
      <c r="D23" s="67">
        <v>2163</v>
      </c>
      <c r="E23" s="67">
        <v>2484</v>
      </c>
      <c r="F23" s="67">
        <v>2686</v>
      </c>
      <c r="G23" s="67">
        <v>2601</v>
      </c>
      <c r="H23" s="67">
        <v>2767</v>
      </c>
      <c r="I23" s="67">
        <v>2454</v>
      </c>
      <c r="J23" s="67">
        <v>2454.4315476190477</v>
      </c>
      <c r="K23" s="67">
        <v>2208.5969254510924</v>
      </c>
      <c r="L23" s="67">
        <v>2802.3763672225214</v>
      </c>
      <c r="M23" s="71">
        <f t="shared" si="1"/>
        <v>92.274493487735313</v>
      </c>
      <c r="N23" s="73"/>
    </row>
    <row r="24" spans="1:15" x14ac:dyDescent="0.25">
      <c r="A24" s="74" t="s">
        <v>88</v>
      </c>
      <c r="B24" s="75"/>
      <c r="C24" s="75"/>
      <c r="D24" s="75"/>
      <c r="E24" s="75"/>
      <c r="F24" s="75"/>
      <c r="G24" s="75"/>
      <c r="H24" s="42"/>
      <c r="I24" s="42"/>
      <c r="J24" s="42"/>
      <c r="K24" s="42"/>
    </row>
    <row r="25" spans="1:15" x14ac:dyDescent="0.25">
      <c r="A25" s="46" t="s">
        <v>89</v>
      </c>
      <c r="B25" s="42"/>
      <c r="C25" s="44"/>
      <c r="D25" s="42"/>
      <c r="E25" s="42"/>
      <c r="F25" s="42"/>
      <c r="G25" s="42"/>
      <c r="H25" s="42"/>
      <c r="I25" s="42"/>
      <c r="J25" s="42"/>
      <c r="K25" s="42"/>
    </row>
    <row r="26" spans="1:15" x14ac:dyDescent="0.25">
      <c r="A26" s="46" t="s">
        <v>85</v>
      </c>
      <c r="B26" s="47"/>
      <c r="C26" s="47"/>
      <c r="D26" s="47"/>
      <c r="E26" s="47"/>
      <c r="F26" s="47"/>
      <c r="G26" s="47"/>
      <c r="H26" s="42"/>
      <c r="I26" s="42"/>
      <c r="J26" s="42"/>
      <c r="K26" s="42"/>
    </row>
    <row r="27" spans="1:15" x14ac:dyDescent="0.25">
      <c r="A27" s="43"/>
      <c r="B27" s="42"/>
      <c r="C27" s="44"/>
      <c r="D27" s="42"/>
      <c r="E27" s="42"/>
      <c r="F27" s="42"/>
      <c r="G27" s="42"/>
      <c r="H27" s="42"/>
      <c r="I27" s="42"/>
      <c r="J27" s="42"/>
      <c r="K27" s="42"/>
    </row>
    <row r="28" spans="1:15" x14ac:dyDescent="0.25">
      <c r="A28" s="90" t="s">
        <v>109</v>
      </c>
      <c r="B28" s="45"/>
      <c r="C28" s="45"/>
      <c r="D28" s="45"/>
      <c r="E28" s="45"/>
      <c r="F28" s="45"/>
      <c r="G28" s="45"/>
      <c r="H28" s="45"/>
      <c r="I28" s="42"/>
      <c r="J28" s="42"/>
      <c r="K28" s="42"/>
    </row>
    <row r="45" spans="1:7" x14ac:dyDescent="0.25">
      <c r="A45" s="74" t="s">
        <v>88</v>
      </c>
      <c r="B45" s="75"/>
      <c r="C45" s="75"/>
      <c r="D45" s="75"/>
      <c r="E45" s="75"/>
      <c r="F45" s="75"/>
      <c r="G45" s="75"/>
    </row>
    <row r="47" spans="1:7" x14ac:dyDescent="0.25">
      <c r="A47" s="46" t="s">
        <v>90</v>
      </c>
    </row>
  </sheetData>
  <mergeCells count="2">
    <mergeCell ref="A45:G45"/>
    <mergeCell ref="A24:G2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I10" sqref="I10"/>
    </sheetView>
  </sheetViews>
  <sheetFormatPr defaultRowHeight="15" x14ac:dyDescent="0.25"/>
  <cols>
    <col min="1" max="1" width="5.42578125" style="48" customWidth="1"/>
    <col min="2" max="2" width="12.5703125" style="48" customWidth="1"/>
    <col min="3" max="3" width="42.5703125" style="48" customWidth="1"/>
    <col min="4" max="4" width="8.85546875" style="48" bestFit="1" customWidth="1"/>
    <col min="5" max="5" width="12.42578125" style="48" bestFit="1" customWidth="1"/>
    <col min="6" max="6" width="13.28515625" style="48" bestFit="1" customWidth="1"/>
    <col min="7" max="7" width="14.140625" style="48" customWidth="1"/>
    <col min="8" max="16384" width="9.140625" style="48"/>
  </cols>
  <sheetData>
    <row r="2" spans="1:8" x14ac:dyDescent="0.25">
      <c r="F2" s="49"/>
    </row>
    <row r="3" spans="1:8" x14ac:dyDescent="0.25">
      <c r="F3" s="49"/>
    </row>
    <row r="4" spans="1:8" x14ac:dyDescent="0.25">
      <c r="A4" s="91" t="s">
        <v>107</v>
      </c>
    </row>
    <row r="5" spans="1:8" x14ac:dyDescent="0.25">
      <c r="B5" s="50"/>
      <c r="C5" s="51"/>
      <c r="D5" s="51"/>
      <c r="F5" s="96" t="s">
        <v>103</v>
      </c>
    </row>
    <row r="6" spans="1:8" ht="19.5" customHeight="1" x14ac:dyDescent="0.25">
      <c r="A6" s="53" t="s">
        <v>44</v>
      </c>
      <c r="B6" s="53" t="s">
        <v>9</v>
      </c>
      <c r="C6" s="54" t="s">
        <v>49</v>
      </c>
      <c r="D6" s="54" t="s">
        <v>73</v>
      </c>
      <c r="E6" s="54" t="s">
        <v>5</v>
      </c>
      <c r="F6" s="54" t="s">
        <v>4</v>
      </c>
      <c r="G6" s="54" t="s">
        <v>6</v>
      </c>
    </row>
    <row r="7" spans="1:8" ht="15" customHeight="1" x14ac:dyDescent="0.25">
      <c r="A7" s="55" t="s">
        <v>11</v>
      </c>
      <c r="B7" s="61" t="s">
        <v>76</v>
      </c>
      <c r="C7" s="56" t="s">
        <v>78</v>
      </c>
      <c r="D7" s="56" t="s">
        <v>12</v>
      </c>
      <c r="E7" s="57">
        <v>10977.825000000001</v>
      </c>
      <c r="F7" s="57">
        <v>29</v>
      </c>
      <c r="G7" s="57">
        <v>79.016000000000005</v>
      </c>
    </row>
    <row r="8" spans="1:8" ht="15" customHeight="1" x14ac:dyDescent="0.25">
      <c r="A8" s="55" t="s">
        <v>13</v>
      </c>
      <c r="B8" s="55">
        <v>20083400567</v>
      </c>
      <c r="C8" s="56" t="s">
        <v>84</v>
      </c>
      <c r="D8" s="56" t="s">
        <v>77</v>
      </c>
      <c r="E8" s="57">
        <v>6870.0519999999997</v>
      </c>
      <c r="F8" s="57">
        <v>20</v>
      </c>
      <c r="G8" s="57">
        <v>173.25</v>
      </c>
    </row>
    <row r="9" spans="1:8" ht="15" customHeight="1" x14ac:dyDescent="0.25">
      <c r="A9" s="55" t="s">
        <v>14</v>
      </c>
      <c r="B9" s="55">
        <v>14205785011</v>
      </c>
      <c r="C9" s="56" t="s">
        <v>79</v>
      </c>
      <c r="D9" s="56" t="s">
        <v>12</v>
      </c>
      <c r="E9" s="57">
        <v>6511.6530000000002</v>
      </c>
      <c r="F9" s="57">
        <v>10</v>
      </c>
      <c r="G9" s="57">
        <v>22.863</v>
      </c>
    </row>
    <row r="10" spans="1:8" ht="15" customHeight="1" x14ac:dyDescent="0.25">
      <c r="A10" s="55" t="s">
        <v>15</v>
      </c>
      <c r="B10" s="55">
        <v>45636268583</v>
      </c>
      <c r="C10" s="56" t="s">
        <v>93</v>
      </c>
      <c r="D10" s="56" t="s">
        <v>95</v>
      </c>
      <c r="E10" s="57">
        <v>5659.1930000000002</v>
      </c>
      <c r="F10" s="57">
        <v>1</v>
      </c>
      <c r="G10" s="57">
        <v>2868.4929999999999</v>
      </c>
    </row>
    <row r="11" spans="1:8" ht="15" customHeight="1" x14ac:dyDescent="0.25">
      <c r="A11" s="55" t="s">
        <v>16</v>
      </c>
      <c r="B11" s="55">
        <v>21100700546</v>
      </c>
      <c r="C11" s="56" t="s">
        <v>94</v>
      </c>
      <c r="D11" s="56" t="s">
        <v>12</v>
      </c>
      <c r="E11" s="57">
        <v>5127.8310000000001</v>
      </c>
      <c r="F11" s="57">
        <v>23</v>
      </c>
      <c r="G11" s="57">
        <v>250.36</v>
      </c>
    </row>
    <row r="12" spans="1:8" ht="15" customHeight="1" x14ac:dyDescent="0.25">
      <c r="A12" s="76" t="s">
        <v>74</v>
      </c>
      <c r="B12" s="77"/>
      <c r="C12" s="77"/>
      <c r="D12" s="78"/>
      <c r="E12" s="58">
        <f>SUM(E7:E11)</f>
        <v>35146.553999999996</v>
      </c>
      <c r="F12" s="58">
        <f>SUM(F7:F11)</f>
        <v>83</v>
      </c>
      <c r="G12" s="58">
        <f>SUM(G7:G11)</f>
        <v>3393.982</v>
      </c>
    </row>
    <row r="13" spans="1:8" ht="15" customHeight="1" x14ac:dyDescent="0.25">
      <c r="A13" s="79" t="s">
        <v>92</v>
      </c>
      <c r="B13" s="80"/>
      <c r="C13" s="80"/>
      <c r="D13" s="81"/>
      <c r="E13" s="59">
        <v>305524.67599999998</v>
      </c>
      <c r="F13" s="59">
        <v>1859</v>
      </c>
      <c r="G13" s="59">
        <v>24446.864000000001</v>
      </c>
    </row>
    <row r="14" spans="1:8" ht="15" customHeight="1" x14ac:dyDescent="0.25">
      <c r="A14" s="82" t="s">
        <v>75</v>
      </c>
      <c r="B14" s="83"/>
      <c r="C14" s="83"/>
      <c r="D14" s="84"/>
      <c r="E14" s="60">
        <f>E12/E13</f>
        <v>0.11503671147007451</v>
      </c>
      <c r="F14" s="60">
        <f>F12/F13</f>
        <v>4.4647660032275417E-2</v>
      </c>
      <c r="G14" s="60">
        <f>G12/G13</f>
        <v>0.13883097643935025</v>
      </c>
    </row>
    <row r="15" spans="1:8" x14ac:dyDescent="0.25">
      <c r="A15" s="52"/>
    </row>
    <row r="16" spans="1:8" x14ac:dyDescent="0.25">
      <c r="A16" s="74" t="s">
        <v>72</v>
      </c>
      <c r="B16" s="75"/>
      <c r="C16" s="75"/>
      <c r="D16" s="75"/>
      <c r="E16" s="75"/>
      <c r="F16" s="75"/>
      <c r="G16" s="75"/>
      <c r="H16" s="75"/>
    </row>
    <row r="19" spans="2:2" x14ac:dyDescent="0.25">
      <c r="B19"/>
    </row>
  </sheetData>
  <mergeCells count="4">
    <mergeCell ref="A16:H16"/>
    <mergeCell ref="A12:D12"/>
    <mergeCell ref="A13:D13"/>
    <mergeCell ref="A14:D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3:F14"/>
  <sheetViews>
    <sheetView workbookViewId="0">
      <selection activeCell="C24" sqref="C24"/>
    </sheetView>
  </sheetViews>
  <sheetFormatPr defaultRowHeight="15" x14ac:dyDescent="0.25"/>
  <cols>
    <col min="1" max="1" width="5" customWidth="1"/>
    <col min="2" max="2" width="13.85546875" customWidth="1"/>
    <col min="3" max="3" width="24.85546875" customWidth="1"/>
    <col min="4" max="4" width="10.28515625" bestFit="1" customWidth="1"/>
    <col min="5" max="5" width="13.7109375" customWidth="1"/>
    <col min="6" max="6" width="14.140625" customWidth="1"/>
  </cols>
  <sheetData>
    <row r="3" spans="1:6" x14ac:dyDescent="0.25">
      <c r="D3" s="1"/>
    </row>
    <row r="4" spans="1:6" x14ac:dyDescent="0.25">
      <c r="A4" s="93" t="s">
        <v>104</v>
      </c>
      <c r="D4" s="1"/>
      <c r="E4" s="2"/>
    </row>
    <row r="5" spans="1:6" x14ac:dyDescent="0.25">
      <c r="E5" s="95" t="s">
        <v>103</v>
      </c>
    </row>
    <row r="6" spans="1:6" ht="22.5" x14ac:dyDescent="0.25">
      <c r="A6" s="35" t="s">
        <v>44</v>
      </c>
      <c r="B6" s="35" t="s">
        <v>9</v>
      </c>
      <c r="C6" s="35" t="s">
        <v>10</v>
      </c>
      <c r="D6" s="35" t="s">
        <v>73</v>
      </c>
      <c r="E6" s="35" t="s">
        <v>6</v>
      </c>
      <c r="F6" s="35" t="s">
        <v>80</v>
      </c>
    </row>
    <row r="7" spans="1:6" x14ac:dyDescent="0.25">
      <c r="A7" s="3" t="s">
        <v>11</v>
      </c>
      <c r="B7" s="4">
        <v>45636268583</v>
      </c>
      <c r="C7" s="5" t="s">
        <v>93</v>
      </c>
      <c r="D7" s="5" t="s">
        <v>95</v>
      </c>
      <c r="E7" s="6">
        <v>2868.4929999999999</v>
      </c>
      <c r="F7" s="7">
        <f t="shared" ref="F7:F12" si="0">E7/$E$13</f>
        <v>0.1173358267956168</v>
      </c>
    </row>
    <row r="8" spans="1:6" x14ac:dyDescent="0.25">
      <c r="A8" s="8" t="s">
        <v>13</v>
      </c>
      <c r="B8" s="9">
        <v>79551713054</v>
      </c>
      <c r="C8" s="5" t="s">
        <v>83</v>
      </c>
      <c r="D8" s="5" t="s">
        <v>82</v>
      </c>
      <c r="E8" s="6">
        <v>1107.415</v>
      </c>
      <c r="F8" s="7">
        <f t="shared" si="0"/>
        <v>4.5298857145849053E-2</v>
      </c>
    </row>
    <row r="9" spans="1:6" x14ac:dyDescent="0.25">
      <c r="A9" s="8" t="s">
        <v>14</v>
      </c>
      <c r="B9" s="4">
        <v>62851849387</v>
      </c>
      <c r="C9" s="5" t="s">
        <v>96</v>
      </c>
      <c r="D9" s="5" t="s">
        <v>99</v>
      </c>
      <c r="E9" s="6">
        <v>969.13099999999997</v>
      </c>
      <c r="F9" s="7">
        <f t="shared" si="0"/>
        <v>3.9642344310501336E-2</v>
      </c>
    </row>
    <row r="10" spans="1:6" x14ac:dyDescent="0.25">
      <c r="A10" s="8" t="s">
        <v>15</v>
      </c>
      <c r="B10" s="9">
        <v>78655428503</v>
      </c>
      <c r="C10" s="5" t="s">
        <v>97</v>
      </c>
      <c r="D10" s="5" t="s">
        <v>12</v>
      </c>
      <c r="E10" s="6">
        <v>576.07500000000005</v>
      </c>
      <c r="F10" s="7">
        <f t="shared" si="0"/>
        <v>2.3564372101059671E-2</v>
      </c>
    </row>
    <row r="11" spans="1:6" x14ac:dyDescent="0.25">
      <c r="A11" s="8" t="s">
        <v>16</v>
      </c>
      <c r="B11" s="9">
        <v>32832955736</v>
      </c>
      <c r="C11" s="5" t="s">
        <v>98</v>
      </c>
      <c r="D11" s="5" t="s">
        <v>12</v>
      </c>
      <c r="E11" s="6">
        <v>562.57899999999995</v>
      </c>
      <c r="F11" s="7">
        <f t="shared" si="0"/>
        <v>2.301231765350353E-2</v>
      </c>
    </row>
    <row r="12" spans="1:6" x14ac:dyDescent="0.25">
      <c r="A12" s="85" t="s">
        <v>81</v>
      </c>
      <c r="B12" s="85"/>
      <c r="C12" s="85"/>
      <c r="D12" s="85"/>
      <c r="E12" s="10">
        <f>SUM(E7:E11)</f>
        <v>6083.6929999999993</v>
      </c>
      <c r="F12" s="11">
        <f t="shared" si="0"/>
        <v>0.24885371800653036</v>
      </c>
    </row>
    <row r="13" spans="1:6" x14ac:dyDescent="0.25">
      <c r="A13" s="85" t="s">
        <v>92</v>
      </c>
      <c r="B13" s="85"/>
      <c r="C13" s="85"/>
      <c r="D13" s="85"/>
      <c r="E13" s="10">
        <v>24446.864000000001</v>
      </c>
      <c r="F13" s="11">
        <f t="shared" ref="F13" si="1">E13/$E$13</f>
        <v>1</v>
      </c>
    </row>
    <row r="14" spans="1:6" x14ac:dyDescent="0.25">
      <c r="A14" s="34" t="s">
        <v>46</v>
      </c>
    </row>
  </sheetData>
  <mergeCells count="2">
    <mergeCell ref="A12:D12"/>
    <mergeCell ref="A13:D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4:K31"/>
  <sheetViews>
    <sheetView workbookViewId="0">
      <selection activeCell="O18" sqref="O18"/>
    </sheetView>
  </sheetViews>
  <sheetFormatPr defaultRowHeight="15" x14ac:dyDescent="0.25"/>
  <cols>
    <col min="1" max="1" width="5.42578125" customWidth="1"/>
    <col min="2" max="2" width="26.5703125" style="36" bestFit="1" customWidth="1"/>
    <col min="3" max="5" width="8.42578125" customWidth="1"/>
    <col min="6" max="6" width="9.7109375" customWidth="1"/>
    <col min="7" max="8" width="9.85546875" bestFit="1" customWidth="1"/>
    <col min="9" max="9" width="8.7109375" bestFit="1" customWidth="1"/>
    <col min="10" max="11" width="8.85546875" bestFit="1" customWidth="1"/>
    <col min="12" max="12" width="6.7109375" bestFit="1" customWidth="1"/>
  </cols>
  <sheetData>
    <row r="4" spans="1:11" x14ac:dyDescent="0.25">
      <c r="A4" s="93" t="s">
        <v>108</v>
      </c>
    </row>
    <row r="5" spans="1:11" x14ac:dyDescent="0.25">
      <c r="I5" s="95" t="s">
        <v>105</v>
      </c>
    </row>
    <row r="6" spans="1:11" ht="24" customHeight="1" x14ac:dyDescent="0.25">
      <c r="A6" s="86" t="s">
        <v>37</v>
      </c>
      <c r="B6" s="87"/>
      <c r="C6" s="86" t="s">
        <v>2</v>
      </c>
      <c r="D6" s="89"/>
      <c r="E6" s="89"/>
      <c r="F6" s="88" t="s">
        <v>5</v>
      </c>
      <c r="G6" s="88"/>
      <c r="H6" s="88"/>
      <c r="I6" s="86" t="s">
        <v>7</v>
      </c>
      <c r="J6" s="89"/>
      <c r="K6" s="89"/>
    </row>
    <row r="7" spans="1:11" x14ac:dyDescent="0.25">
      <c r="A7" s="63" t="s">
        <v>38</v>
      </c>
      <c r="B7" s="37" t="s">
        <v>39</v>
      </c>
      <c r="C7" s="63" t="s">
        <v>40</v>
      </c>
      <c r="D7" s="63" t="s">
        <v>41</v>
      </c>
      <c r="E7" s="63" t="s">
        <v>42</v>
      </c>
      <c r="F7" s="63" t="s">
        <v>47</v>
      </c>
      <c r="G7" s="64" t="s">
        <v>87</v>
      </c>
      <c r="H7" s="63" t="s">
        <v>1</v>
      </c>
      <c r="I7" s="63" t="s">
        <v>47</v>
      </c>
      <c r="J7" s="63" t="s">
        <v>87</v>
      </c>
      <c r="K7" s="63" t="s">
        <v>1</v>
      </c>
    </row>
    <row r="8" spans="1:11" x14ac:dyDescent="0.25">
      <c r="A8" s="12">
        <v>21</v>
      </c>
      <c r="B8" s="38" t="s">
        <v>21</v>
      </c>
      <c r="C8" s="13">
        <v>700</v>
      </c>
      <c r="D8" s="14">
        <v>479</v>
      </c>
      <c r="E8" s="14">
        <v>221</v>
      </c>
      <c r="F8" s="15">
        <v>73963.428</v>
      </c>
      <c r="G8" s="16">
        <v>150732.723</v>
      </c>
      <c r="H8" s="17">
        <v>203.7935870143823</v>
      </c>
      <c r="I8" s="25">
        <v>375.45499999999998</v>
      </c>
      <c r="J8" s="25">
        <v>6161.8869999999997</v>
      </c>
      <c r="K8" s="18" t="s">
        <v>91</v>
      </c>
    </row>
    <row r="9" spans="1:11" x14ac:dyDescent="0.25">
      <c r="A9" s="12">
        <v>8</v>
      </c>
      <c r="B9" s="38" t="s">
        <v>22</v>
      </c>
      <c r="C9" s="13">
        <v>145</v>
      </c>
      <c r="D9" s="14">
        <v>67</v>
      </c>
      <c r="E9" s="14">
        <v>78</v>
      </c>
      <c r="F9" s="15">
        <v>27424.375</v>
      </c>
      <c r="G9" s="16">
        <v>35380.307000000001</v>
      </c>
      <c r="H9" s="17">
        <v>129.01044052963832</v>
      </c>
      <c r="I9" s="25">
        <v>58.78</v>
      </c>
      <c r="J9" s="27">
        <v>-812.00199999999995</v>
      </c>
      <c r="K9" s="17" t="s">
        <v>3</v>
      </c>
    </row>
    <row r="10" spans="1:11" x14ac:dyDescent="0.25">
      <c r="A10" s="12">
        <v>17</v>
      </c>
      <c r="B10" s="38" t="s">
        <v>18</v>
      </c>
      <c r="C10" s="13">
        <v>131</v>
      </c>
      <c r="D10" s="14">
        <v>72</v>
      </c>
      <c r="E10" s="14">
        <v>59</v>
      </c>
      <c r="F10" s="15">
        <v>12918.290999999999</v>
      </c>
      <c r="G10" s="16">
        <v>30732.698</v>
      </c>
      <c r="H10" s="17">
        <v>237.90064800367171</v>
      </c>
      <c r="I10" s="27">
        <v>-245.09700000000001</v>
      </c>
      <c r="J10" s="27">
        <v>-605.81500000000005</v>
      </c>
      <c r="K10" s="18">
        <v>247.17356801592837</v>
      </c>
    </row>
    <row r="11" spans="1:11" x14ac:dyDescent="0.25">
      <c r="A11" s="12">
        <v>14</v>
      </c>
      <c r="B11" s="38" t="s">
        <v>48</v>
      </c>
      <c r="C11" s="13">
        <v>126</v>
      </c>
      <c r="D11" s="14">
        <v>40</v>
      </c>
      <c r="E11" s="14">
        <v>86</v>
      </c>
      <c r="F11" s="15">
        <v>20286.011999999999</v>
      </c>
      <c r="G11" s="16">
        <v>25472.014999999999</v>
      </c>
      <c r="H11" s="17">
        <v>125.56442833613626</v>
      </c>
      <c r="I11" s="25">
        <v>31.338000000000001</v>
      </c>
      <c r="J11" s="27">
        <v>-3843.9540000000002</v>
      </c>
      <c r="K11" s="17" t="s">
        <v>3</v>
      </c>
    </row>
    <row r="12" spans="1:11" x14ac:dyDescent="0.25">
      <c r="A12" s="12">
        <v>19</v>
      </c>
      <c r="B12" s="39" t="s">
        <v>34</v>
      </c>
      <c r="C12" s="13">
        <v>39</v>
      </c>
      <c r="D12" s="14">
        <v>24</v>
      </c>
      <c r="E12" s="14">
        <v>15</v>
      </c>
      <c r="F12" s="15">
        <v>16572.399000000001</v>
      </c>
      <c r="G12" s="16">
        <v>15400.098</v>
      </c>
      <c r="H12" s="17">
        <v>92.926184072686155</v>
      </c>
      <c r="I12" s="27">
        <v>-128</v>
      </c>
      <c r="J12" s="27">
        <v>-782.50900000000001</v>
      </c>
      <c r="K12" s="18">
        <v>611.33515624999995</v>
      </c>
    </row>
    <row r="13" spans="1:11" x14ac:dyDescent="0.25">
      <c r="A13" s="19">
        <v>18</v>
      </c>
      <c r="B13" s="38" t="s">
        <v>23</v>
      </c>
      <c r="C13" s="20">
        <v>44</v>
      </c>
      <c r="D13" s="21">
        <v>27</v>
      </c>
      <c r="E13" s="21">
        <v>17</v>
      </c>
      <c r="F13" s="22">
        <v>6185.924</v>
      </c>
      <c r="G13" s="16">
        <v>11359.067999999999</v>
      </c>
      <c r="H13" s="23">
        <v>183.6276682351739</v>
      </c>
      <c r="I13" s="25">
        <v>56.335999999999999</v>
      </c>
      <c r="J13" s="25">
        <v>1919.8140000000001</v>
      </c>
      <c r="K13" s="24" t="s">
        <v>91</v>
      </c>
    </row>
    <row r="14" spans="1:11" x14ac:dyDescent="0.25">
      <c r="A14" s="12">
        <v>1</v>
      </c>
      <c r="B14" s="39" t="s">
        <v>30</v>
      </c>
      <c r="C14" s="13">
        <v>52</v>
      </c>
      <c r="D14" s="14">
        <v>26</v>
      </c>
      <c r="E14" s="14">
        <v>26</v>
      </c>
      <c r="F14" s="15">
        <v>5515.6390000000001</v>
      </c>
      <c r="G14" s="16">
        <v>9347.6039999999994</v>
      </c>
      <c r="H14" s="17">
        <v>169.47454320342575</v>
      </c>
      <c r="I14" s="25">
        <v>232.17</v>
      </c>
      <c r="J14" s="27">
        <v>-502.75900000000001</v>
      </c>
      <c r="K14" s="18" t="s">
        <v>3</v>
      </c>
    </row>
    <row r="15" spans="1:11" x14ac:dyDescent="0.25">
      <c r="A15" s="12">
        <v>20</v>
      </c>
      <c r="B15" s="39" t="s">
        <v>31</v>
      </c>
      <c r="C15" s="13">
        <v>8</v>
      </c>
      <c r="D15" s="14">
        <v>2</v>
      </c>
      <c r="E15" s="14">
        <v>6</v>
      </c>
      <c r="F15" s="15">
        <v>1552.4</v>
      </c>
      <c r="G15" s="16">
        <v>5954.3639999999996</v>
      </c>
      <c r="H15" s="17">
        <v>383.55861891265135</v>
      </c>
      <c r="I15" s="27">
        <v>-1.992</v>
      </c>
      <c r="J15" s="25">
        <v>2835.203</v>
      </c>
      <c r="K15" s="18" t="s">
        <v>3</v>
      </c>
    </row>
    <row r="16" spans="1:11" x14ac:dyDescent="0.25">
      <c r="A16" s="12">
        <v>13</v>
      </c>
      <c r="B16" s="39" t="s">
        <v>27</v>
      </c>
      <c r="C16" s="13">
        <v>30</v>
      </c>
      <c r="D16" s="14">
        <v>22</v>
      </c>
      <c r="E16" s="26">
        <v>8</v>
      </c>
      <c r="F16" s="15">
        <v>1912.3589999999999</v>
      </c>
      <c r="G16" s="16">
        <v>5115.6869999999999</v>
      </c>
      <c r="H16" s="17">
        <v>267.50662401777072</v>
      </c>
      <c r="I16" s="27">
        <v>-131.87299999999999</v>
      </c>
      <c r="J16" s="25">
        <v>93.841999999999999</v>
      </c>
      <c r="K16" s="18" t="s">
        <v>3</v>
      </c>
    </row>
    <row r="17" spans="1:11" x14ac:dyDescent="0.25">
      <c r="A17" s="12">
        <v>15</v>
      </c>
      <c r="B17" s="39" t="s">
        <v>36</v>
      </c>
      <c r="C17" s="13">
        <v>11</v>
      </c>
      <c r="D17" s="14">
        <v>6</v>
      </c>
      <c r="E17" s="14">
        <v>5</v>
      </c>
      <c r="F17" s="15">
        <v>1818.365</v>
      </c>
      <c r="G17" s="16">
        <v>4017.8409999999999</v>
      </c>
      <c r="H17" s="17">
        <v>220.9589933814168</v>
      </c>
      <c r="I17" s="25">
        <v>96.477999999999994</v>
      </c>
      <c r="J17" s="27">
        <v>-2.2490000000000001</v>
      </c>
      <c r="K17" s="18" t="s">
        <v>3</v>
      </c>
    </row>
    <row r="18" spans="1:11" x14ac:dyDescent="0.25">
      <c r="A18" s="19">
        <v>12</v>
      </c>
      <c r="B18" s="39" t="s">
        <v>24</v>
      </c>
      <c r="C18" s="13">
        <v>6</v>
      </c>
      <c r="D18" s="14">
        <v>5</v>
      </c>
      <c r="E18" s="26">
        <v>1</v>
      </c>
      <c r="F18" s="15">
        <v>1436.655</v>
      </c>
      <c r="G18" s="16">
        <v>3123.43</v>
      </c>
      <c r="H18" s="17">
        <v>217.40988615916837</v>
      </c>
      <c r="I18" s="25">
        <v>41.03</v>
      </c>
      <c r="J18" s="25">
        <v>302.19499999999999</v>
      </c>
      <c r="K18" s="18">
        <v>736.52205703144045</v>
      </c>
    </row>
    <row r="19" spans="1:11" x14ac:dyDescent="0.25">
      <c r="A19" s="12">
        <v>4</v>
      </c>
      <c r="B19" s="39" t="s">
        <v>20</v>
      </c>
      <c r="C19" s="13">
        <v>3</v>
      </c>
      <c r="D19" s="14">
        <v>1</v>
      </c>
      <c r="E19" s="26">
        <v>2</v>
      </c>
      <c r="F19" s="15">
        <v>1744.508</v>
      </c>
      <c r="G19" s="16">
        <v>2348.3629999999998</v>
      </c>
      <c r="H19" s="17">
        <v>134.61463060071952</v>
      </c>
      <c r="I19" s="25">
        <v>86.021000000000001</v>
      </c>
      <c r="J19" s="27">
        <v>-35.573999999999998</v>
      </c>
      <c r="K19" s="18" t="s">
        <v>3</v>
      </c>
    </row>
    <row r="20" spans="1:11" x14ac:dyDescent="0.25">
      <c r="A20" s="12">
        <v>16</v>
      </c>
      <c r="B20" s="39" t="s">
        <v>17</v>
      </c>
      <c r="C20" s="13">
        <v>9</v>
      </c>
      <c r="D20" s="14">
        <v>0</v>
      </c>
      <c r="E20" s="26">
        <v>9</v>
      </c>
      <c r="F20" s="15">
        <v>1897.9970000000001</v>
      </c>
      <c r="G20" s="16">
        <v>1578.0350000000001</v>
      </c>
      <c r="H20" s="17">
        <v>83.142122985442029</v>
      </c>
      <c r="I20" s="27">
        <v>-87.003</v>
      </c>
      <c r="J20" s="27">
        <v>-166.863</v>
      </c>
      <c r="K20" s="18">
        <v>191.78993827799042</v>
      </c>
    </row>
    <row r="21" spans="1:11" x14ac:dyDescent="0.25">
      <c r="A21" s="12">
        <v>11</v>
      </c>
      <c r="B21" s="39" t="s">
        <v>29</v>
      </c>
      <c r="C21" s="13">
        <v>1</v>
      </c>
      <c r="D21" s="14">
        <v>0</v>
      </c>
      <c r="E21" s="26">
        <v>1</v>
      </c>
      <c r="F21" s="15">
        <v>1371.6590000000001</v>
      </c>
      <c r="G21" s="16">
        <v>1501.1949999999999</v>
      </c>
      <c r="H21" s="17">
        <v>109.44374658716197</v>
      </c>
      <c r="I21" s="25">
        <v>15.334</v>
      </c>
      <c r="J21" s="27">
        <v>-20.728000000000002</v>
      </c>
      <c r="K21" s="18" t="s">
        <v>3</v>
      </c>
    </row>
    <row r="22" spans="1:11" x14ac:dyDescent="0.25">
      <c r="A22" s="12">
        <v>9</v>
      </c>
      <c r="B22" s="39" t="s">
        <v>35</v>
      </c>
      <c r="C22" s="13">
        <v>11</v>
      </c>
      <c r="D22" s="14">
        <v>4</v>
      </c>
      <c r="E22" s="14">
        <v>7</v>
      </c>
      <c r="F22" s="15">
        <v>805.84</v>
      </c>
      <c r="G22" s="16">
        <v>1472.1769999999999</v>
      </c>
      <c r="H22" s="17">
        <v>182.68849895760945</v>
      </c>
      <c r="I22" s="27">
        <v>-72.661000000000001</v>
      </c>
      <c r="J22" s="27">
        <v>-327.59100000000001</v>
      </c>
      <c r="K22" s="18">
        <v>450.84846065977626</v>
      </c>
    </row>
    <row r="23" spans="1:11" x14ac:dyDescent="0.25">
      <c r="A23" s="19">
        <v>3</v>
      </c>
      <c r="B23" s="39" t="s">
        <v>33</v>
      </c>
      <c r="C23" s="13">
        <v>6</v>
      </c>
      <c r="D23" s="14">
        <v>3</v>
      </c>
      <c r="E23" s="14">
        <v>3</v>
      </c>
      <c r="F23" s="15">
        <v>641.71600000000001</v>
      </c>
      <c r="G23" s="16">
        <v>702.41300000000001</v>
      </c>
      <c r="H23" s="17">
        <v>109.4585455248116</v>
      </c>
      <c r="I23" s="25">
        <v>34.770000000000003</v>
      </c>
      <c r="J23" s="27">
        <v>-33.86</v>
      </c>
      <c r="K23" s="18" t="s">
        <v>3</v>
      </c>
    </row>
    <row r="24" spans="1:11" x14ac:dyDescent="0.25">
      <c r="A24" s="12">
        <v>2</v>
      </c>
      <c r="B24" s="39" t="s">
        <v>19</v>
      </c>
      <c r="C24" s="13">
        <v>2</v>
      </c>
      <c r="D24" s="14">
        <v>1</v>
      </c>
      <c r="E24" s="26">
        <v>1</v>
      </c>
      <c r="F24" s="15">
        <v>539.101</v>
      </c>
      <c r="G24" s="16">
        <v>529.65700000000004</v>
      </c>
      <c r="H24" s="17">
        <v>98.24819467966114</v>
      </c>
      <c r="I24" s="25">
        <v>26.638000000000002</v>
      </c>
      <c r="J24" s="25">
        <v>32.680999999999997</v>
      </c>
      <c r="K24" s="18">
        <v>122.68563705983932</v>
      </c>
    </row>
    <row r="25" spans="1:11" x14ac:dyDescent="0.25">
      <c r="A25" s="12">
        <v>5</v>
      </c>
      <c r="B25" s="39" t="s">
        <v>26</v>
      </c>
      <c r="C25" s="13">
        <v>9</v>
      </c>
      <c r="D25" s="14">
        <v>3</v>
      </c>
      <c r="E25" s="14">
        <v>6</v>
      </c>
      <c r="F25" s="15">
        <v>1749.5550000000001</v>
      </c>
      <c r="G25" s="16">
        <v>511.738</v>
      </c>
      <c r="H25" s="17">
        <v>29.249609186335956</v>
      </c>
      <c r="I25" s="27">
        <v>-3.4550000000000001</v>
      </c>
      <c r="J25" s="27">
        <v>-59.637</v>
      </c>
      <c r="K25" s="18" t="s">
        <v>91</v>
      </c>
    </row>
    <row r="26" spans="1:11" x14ac:dyDescent="0.25">
      <c r="A26" s="12">
        <v>7</v>
      </c>
      <c r="B26" s="39" t="s">
        <v>25</v>
      </c>
      <c r="C26" s="13">
        <v>5</v>
      </c>
      <c r="D26" s="14">
        <v>3</v>
      </c>
      <c r="E26" s="14">
        <v>2</v>
      </c>
      <c r="F26" s="15">
        <v>1233.261</v>
      </c>
      <c r="G26" s="16">
        <v>182.69800000000001</v>
      </c>
      <c r="H26" s="17">
        <v>14.814220185346006</v>
      </c>
      <c r="I26" s="27">
        <v>-65.209000000000003</v>
      </c>
      <c r="J26" s="27">
        <v>-55.268999999999998</v>
      </c>
      <c r="K26" s="18">
        <v>84.756705362756676</v>
      </c>
    </row>
    <row r="27" spans="1:11" x14ac:dyDescent="0.25">
      <c r="A27" s="12">
        <v>6</v>
      </c>
      <c r="B27" s="39" t="s">
        <v>28</v>
      </c>
      <c r="C27" s="13">
        <v>4</v>
      </c>
      <c r="D27" s="14">
        <v>2</v>
      </c>
      <c r="E27" s="14">
        <v>2</v>
      </c>
      <c r="F27" s="15">
        <v>696.35500000000002</v>
      </c>
      <c r="G27" s="16">
        <v>47.07</v>
      </c>
      <c r="H27" s="17">
        <v>6.7594833095188518</v>
      </c>
      <c r="I27" s="27">
        <v>-48.066000000000003</v>
      </c>
      <c r="J27" s="25">
        <v>12.122</v>
      </c>
      <c r="K27" s="18" t="s">
        <v>3</v>
      </c>
    </row>
    <row r="28" spans="1:11" x14ac:dyDescent="0.25">
      <c r="A28" s="97">
        <v>10</v>
      </c>
      <c r="B28" s="40" t="s">
        <v>32</v>
      </c>
      <c r="C28" s="28">
        <v>1</v>
      </c>
      <c r="D28" s="29">
        <v>0</v>
      </c>
      <c r="E28" s="30">
        <v>1</v>
      </c>
      <c r="F28" s="98">
        <v>349.18599999999998</v>
      </c>
      <c r="G28" s="99">
        <v>15.494999999999999</v>
      </c>
      <c r="H28" s="100">
        <v>4.4374631285332171</v>
      </c>
      <c r="I28" s="101">
        <v>-68.951999999999998</v>
      </c>
      <c r="J28" s="102">
        <v>-0.84599999999999997</v>
      </c>
      <c r="K28" s="103">
        <v>1.2269404803341455</v>
      </c>
    </row>
    <row r="29" spans="1:11" x14ac:dyDescent="0.25">
      <c r="A29" s="31"/>
      <c r="B29" s="41" t="s">
        <v>43</v>
      </c>
      <c r="C29" s="32">
        <v>1343</v>
      </c>
      <c r="D29" s="32">
        <v>787</v>
      </c>
      <c r="E29" s="32">
        <v>556</v>
      </c>
      <c r="F29" s="32">
        <v>180615.02499999999</v>
      </c>
      <c r="G29" s="32">
        <v>305524.67599999998</v>
      </c>
      <c r="H29" s="33">
        <v>169.1579512833996</v>
      </c>
      <c r="I29" s="32">
        <v>202.042</v>
      </c>
      <c r="J29" s="32">
        <v>4108.0879999999997</v>
      </c>
      <c r="K29" s="33" t="s">
        <v>91</v>
      </c>
    </row>
    <row r="31" spans="1:11" x14ac:dyDescent="0.25">
      <c r="A31" s="34" t="s">
        <v>46</v>
      </c>
    </row>
  </sheetData>
  <sortState ref="A8:W28">
    <sortCondition descending="1" ref="G8:G28"/>
  </sortState>
  <mergeCells count="4">
    <mergeCell ref="A6:B6"/>
    <mergeCell ref="F6:H6"/>
    <mergeCell ref="I6:K6"/>
    <mergeCell ref="C6:E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1_Grafikon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dcterms:created xsi:type="dcterms:W3CDTF">2018-04-13T08:02:21Z</dcterms:created>
  <dcterms:modified xsi:type="dcterms:W3CDTF">2021-03-18T17:08:22Z</dcterms:modified>
</cp:coreProperties>
</file>