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 tabRatio="872"/>
  </bookViews>
  <sheets>
    <sheet name="Tablica 1" sheetId="1" r:id="rId1"/>
    <sheet name="Grafikon 1. i 2." sheetId="4" r:id="rId2"/>
    <sheet name="Tablica 2" sheetId="9" r:id="rId3"/>
    <sheet name="Tablica 3" sheetId="30" r:id="rId4"/>
  </sheets>
  <definedNames>
    <definedName name="page\x2dtotal">#REF!</definedName>
    <definedName name="page\x2dtotal\x2dmaster0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O7" i="1" l="1"/>
  <c r="O23" i="1" l="1"/>
  <c r="O11" i="1"/>
  <c r="O9" i="1"/>
  <c r="O8" i="1"/>
  <c r="O10" i="1"/>
  <c r="O12" i="1"/>
  <c r="O13" i="1"/>
  <c r="O14" i="1"/>
  <c r="O15" i="1"/>
  <c r="O16" i="1"/>
  <c r="O17" i="1"/>
  <c r="O18" i="1"/>
  <c r="O19" i="1"/>
  <c r="O20" i="1"/>
  <c r="O21" i="1"/>
  <c r="O22" i="1"/>
  <c r="G16" i="9" l="1"/>
  <c r="F16" i="9"/>
  <c r="E16" i="9"/>
  <c r="E18" i="9" s="1"/>
  <c r="D12" i="4"/>
  <c r="D11" i="4"/>
  <c r="D7" i="4"/>
  <c r="D6" i="4"/>
  <c r="F18" i="9" l="1"/>
  <c r="D8" i="4"/>
  <c r="G18" i="9" l="1"/>
</calcChain>
</file>

<file path=xl/sharedStrings.xml><?xml version="1.0" encoding="utf-8"?>
<sst xmlns="http://schemas.openxmlformats.org/spreadsheetml/2006/main" count="146" uniqueCount="115">
  <si>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</si>
  <si>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</si>
  <si>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</si>
  <si>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</si>
  <si>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</si>
  <si>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</si>
  <si>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</si>
  <si>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</si>
  <si>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</si>
  <si>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</si>
  <si>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</si>
  <si>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</si>
  <si>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</si>
  <si>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</si>
  <si>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</si>
  <si>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</si>
  <si>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</si>
  <si>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</si>
  <si>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</si>
  <si>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</si>
  <si>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</si>
  <si>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</si>
  <si>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</si>
  <si>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>-</t>
  </si>
  <si>
    <t>2014.</t>
  </si>
  <si>
    <t>OIB</t>
  </si>
  <si>
    <t>Naziv poduzetnika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</si>
  <si>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</si>
  <si>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</si>
  <si>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</si>
  <si>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</si>
  <si>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</si>
  <si>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</si>
  <si>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</si>
  <si>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</si>
  <si>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</si>
  <si>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</si>
  <si>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</si>
  <si>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</si>
  <si>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</si>
  <si>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</si>
  <si>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</si>
  <si>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</si>
  <si>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Investicije u novu dugotrajnu imovinu²</t>
  </si>
  <si>
    <t>2015.</t>
  </si>
  <si>
    <t>2016.</t>
  </si>
  <si>
    <t>2017.</t>
  </si>
  <si>
    <t>2018.</t>
  </si>
  <si>
    <t>Izvor: Fina, Registar godišnjih financijskih izvještaja</t>
  </si>
  <si>
    <t>Sjedište</t>
  </si>
  <si>
    <t>Zagreb</t>
  </si>
  <si>
    <t>Izvor: Fina - Registar godišnjih financijskih izvještaja</t>
  </si>
  <si>
    <t>LIČKO-SENJSKA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</si>
  <si>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</si>
  <si>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</si>
  <si>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</si>
  <si>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</si>
  <si>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</si>
  <si>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</si>
  <si>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</si>
  <si>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</si>
  <si>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</si>
  <si>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</si>
  <si>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</si>
  <si>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</si>
  <si>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</si>
  <si>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</si>
  <si>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</si>
  <si>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</si>
  <si>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</si>
  <si>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</si>
  <si>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</si>
  <si>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</si>
  <si>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</si>
  <si>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</si>
  <si>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</si>
  <si>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</si>
  <si>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</si>
  <si>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UKUPNO SVE ŽUPANIJE</t>
  </si>
  <si>
    <t>Djelatnost J (NKD 2007.)</t>
  </si>
  <si>
    <t>Odjeljak djelatnosti 61 - Telekomunikacije</t>
  </si>
  <si>
    <t>Udio odjeljka 61 u djelatnosti J</t>
  </si>
  <si>
    <t>Buzin</t>
  </si>
  <si>
    <t>HRVATSKI TELEKOM d.d.</t>
  </si>
  <si>
    <t>A1 HRVATSKA d.o.o.</t>
  </si>
  <si>
    <t>TELE2 d.o.o.</t>
  </si>
  <si>
    <t>OT-OPTIMA TELEKOM d.d.</t>
  </si>
  <si>
    <t>ISKON INTERNET d.d.</t>
  </si>
  <si>
    <t>ODAŠILJAČI I VEZE d.o.o.</t>
  </si>
  <si>
    <t>HEP TELEKOMUNIKACIJE d.o.o.</t>
  </si>
  <si>
    <t>PRINTEC CROATIA d.o.o.</t>
  </si>
  <si>
    <t>NOKIA SOLUTIONS AND NETWORKS d.o.o.</t>
  </si>
  <si>
    <t>&gt;&gt;100</t>
  </si>
  <si>
    <t>2019.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</si>
  <si>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</si>
  <si>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¹ Serija podataka u tablici za sve godine prikazana je iz godišnjeg financijskog izvještaja iz kolone tekuće godine.</t>
  </si>
  <si>
    <t>Izvor: Fina, Registar godišnjih financijskih izvještaja, obrada GFI-a za 2008. - 2019. godinu</t>
  </si>
  <si>
    <t>ZADARSKA</t>
  </si>
  <si>
    <t>Područje djelatnosti J</t>
  </si>
  <si>
    <t>Odjeljak telekomunikacija</t>
  </si>
  <si>
    <t>TERRAKOM d.o.o.</t>
  </si>
  <si>
    <t>Savišće</t>
  </si>
  <si>
    <t>Ukupno top 10 poduzetnika po UP u odjeljku djelatnosti telekomunikacija</t>
  </si>
  <si>
    <t>Ukupno svi poduzetnici (318) u odjeljku djelatnosti telekomunikacija</t>
  </si>
  <si>
    <t>Udio top 10 u odjeljku djelatnosti telekomunikacija</t>
  </si>
  <si>
    <t>Rang</t>
  </si>
  <si>
    <t xml:space="preserve"> </t>
  </si>
  <si>
    <t>(iznosi u tisućama kuna, prosječne plaće u kunama)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</si>
  <si>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>Osnovni financijski rezultati poslovanja poduzetnika u djelatnosti J i odjeljku djelatnosti 61 - u razdoblju od 2008.-2019. godine¹</t>
    </r>
  </si>
  <si>
    <t xml:space="preserve"> (iznosi u tisućama kuna)</t>
  </si>
  <si>
    <r>
      <rPr>
        <b/>
        <sz val="9"/>
        <color theme="3" tint="-0.249977111117893"/>
        <rFont val="Arial"/>
        <family val="2"/>
        <charset val="238"/>
      </rPr>
      <t>Grafikon 1. i 2.</t>
    </r>
    <r>
      <rPr>
        <sz val="9"/>
        <color theme="3" tint="-0.249977111117893"/>
        <rFont val="Arial"/>
        <family val="2"/>
        <charset val="238"/>
      </rPr>
      <t xml:space="preserve"> Dobit i gubitak razdoblja te prihodi i rashodi poduzetnika u području djelatnosti J – Informacije i komunikacije i odjeljku djelatnosti telekomunikacija (NKD 61), u 2019. godini</t>
    </r>
  </si>
  <si>
    <r>
      <rPr>
        <b/>
        <sz val="9"/>
        <color theme="3" tint="-0.249977111117893"/>
        <rFont val="Arial"/>
        <family val="2"/>
        <charset val="238"/>
      </rPr>
      <t>Tablica 2.</t>
    </r>
    <r>
      <rPr>
        <sz val="9"/>
        <color theme="3" tint="-0.249977111117893"/>
        <rFont val="Arial"/>
        <family val="2"/>
        <charset val="238"/>
      </rPr>
      <t xml:space="preserve"> Top 10 poduzetnika prema ukupnim prihodima u 2019. g. u odjeljku djelatnosti 61 – Telekomunikacije</t>
    </r>
  </si>
  <si>
    <t>Izvor: Fina – Registar godišnjih financijskih izvještaja</t>
  </si>
  <si>
    <r>
      <rPr>
        <b/>
        <sz val="9"/>
        <color theme="3" tint="-0.249977111117893"/>
        <rFont val="Arial"/>
        <family val="2"/>
        <charset val="238"/>
      </rPr>
      <t>Tablica 3</t>
    </r>
    <r>
      <rPr>
        <sz val="9"/>
        <color theme="3" tint="-0.249977111117893"/>
        <rFont val="Arial"/>
        <family val="2"/>
        <charset val="238"/>
      </rPr>
      <t>. Rezultati poduzetnika u djelatnosti telekomunikacija po županijama – rang prema ukupnim prihodima u 2019. godini</t>
    </r>
  </si>
  <si>
    <t>Indeks 2019./2008.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</si>
</sst>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4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8"/>
      <color theme="0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FFFFFF"/>
      </bottom>
      <diagonal/>
    </border>
    <border>
      <left style="medium">
        <color theme="3" tint="0.39991454817346722"/>
      </left>
      <right style="medium">
        <color theme="3" tint="0.39991454817346722"/>
      </right>
      <top style="medium">
        <color theme="3" tint="0.39991454817346722"/>
      </top>
      <bottom style="thin">
        <color theme="0"/>
      </bottom>
      <diagonal/>
    </border>
    <border>
      <left style="medium">
        <color theme="3" tint="0.39991454817346722"/>
      </left>
      <right style="medium">
        <color theme="3" tint="0.39991454817346722"/>
      </right>
      <top style="thin">
        <color theme="0"/>
      </top>
      <bottom style="thin">
        <color theme="0"/>
      </bottom>
      <diagonal/>
    </border>
    <border>
      <left style="medium">
        <color theme="3" tint="0.39991454817346722"/>
      </left>
      <right style="medium">
        <color theme="3" tint="0.39991454817346722"/>
      </right>
      <top/>
      <bottom style="medium">
        <color rgb="FFFFFFFF"/>
      </bottom>
      <diagonal/>
    </border>
    <border>
      <left style="medium">
        <color theme="3" tint="0.39991454817346722"/>
      </left>
      <right style="medium">
        <color theme="3" tint="0.39991454817346722"/>
      </right>
      <top/>
      <bottom style="medium">
        <color theme="3" tint="0.39991454817346722"/>
      </bottom>
      <diagonal/>
    </border>
    <border>
      <left style="medium">
        <color theme="3" tint="0.399914548173467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</borders>
  <cellStyleXfs count="21">
    <xf numFmtId="0" fontId="0" fillId="0" borderId="0"/>
    <xf numFmtId="0" fontId="6" fillId="0" borderId="0"/>
    <xf numFmtId="0" fontId="8" fillId="0" borderId="0"/>
    <xf numFmtId="0" fontId="6" fillId="0" borderId="0"/>
    <xf numFmtId="0" fontId="23" fillId="0" borderId="0"/>
    <xf numFmtId="0" fontId="23" fillId="0" borderId="0"/>
    <xf numFmtId="0" fontId="15" fillId="0" borderId="0"/>
    <xf numFmtId="0" fontId="24" fillId="0" borderId="0"/>
    <xf numFmtId="0" fontId="32" fillId="0" borderId="0" applyNumberForma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33" fillId="0" borderId="0"/>
    <xf numFmtId="0" fontId="23" fillId="0" borderId="0"/>
    <xf numFmtId="0" fontId="8" fillId="0" borderId="0"/>
  </cellStyleXfs>
  <cellXfs count="107">
    <xf numFmtId="0" fontId="0" fillId="0" borderId="0" xfId="0"/>
    <xf numFmtId="0" fontId="1" fillId="0" borderId="0" xfId="0" applyFont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8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2" fillId="3" borderId="0" xfId="2" applyFont="1" applyFill="1" applyBorder="1" applyAlignment="1">
      <alignment vertical="center" wrapText="1"/>
    </xf>
    <xf numFmtId="3" fontId="2" fillId="3" borderId="0" xfId="2" applyNumberFormat="1" applyFont="1" applyFill="1" applyBorder="1" applyAlignment="1">
      <alignment horizontal="right" vertical="center" wrapText="1"/>
    </xf>
    <xf numFmtId="164" fontId="2" fillId="3" borderId="0" xfId="2" applyNumberFormat="1" applyFont="1" applyFill="1" applyBorder="1" applyAlignment="1">
      <alignment vertical="center" wrapText="1"/>
    </xf>
    <xf numFmtId="0" fontId="2" fillId="4" borderId="2" xfId="2" applyFont="1" applyFill="1" applyBorder="1" applyAlignment="1">
      <alignment vertical="center" wrapText="1"/>
    </xf>
    <xf numFmtId="3" fontId="3" fillId="4" borderId="2" xfId="2" applyNumberFormat="1" applyFont="1" applyFill="1" applyBorder="1" applyAlignment="1">
      <alignment horizontal="right" vertical="center" wrapText="1"/>
    </xf>
    <xf numFmtId="164" fontId="3" fillId="4" borderId="2" xfId="2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3" fontId="13" fillId="2" borderId="1" xfId="0" applyNumberFormat="1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center" vertical="center"/>
    </xf>
    <xf numFmtId="0" fontId="3" fillId="0" borderId="0" xfId="2" applyFont="1"/>
    <xf numFmtId="0" fontId="11" fillId="8" borderId="2" xfId="2" applyFont="1" applyFill="1" applyBorder="1" applyAlignment="1">
      <alignment horizontal="center" vertical="center" wrapText="1"/>
    </xf>
    <xf numFmtId="0" fontId="6" fillId="0" borderId="0" xfId="3"/>
    <xf numFmtId="0" fontId="17" fillId="0" borderId="0" xfId="3" applyFont="1"/>
    <xf numFmtId="0" fontId="13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5" fillId="8" borderId="4" xfId="3" applyFont="1" applyFill="1" applyBorder="1" applyAlignment="1">
      <alignment horizontal="center" vertical="center" wrapText="1"/>
    </xf>
    <xf numFmtId="0" fontId="22" fillId="8" borderId="4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3" fontId="2" fillId="2" borderId="4" xfId="3" applyNumberFormat="1" applyFont="1" applyFill="1" applyBorder="1" applyAlignment="1">
      <alignment horizontal="right" vertical="center" wrapText="1"/>
    </xf>
    <xf numFmtId="3" fontId="13" fillId="5" borderId="4" xfId="3" applyNumberFormat="1" applyFont="1" applyFill="1" applyBorder="1" applyAlignment="1">
      <alignment horizontal="right" vertical="center" wrapText="1"/>
    </xf>
    <xf numFmtId="3" fontId="13" fillId="9" borderId="4" xfId="3" applyNumberFormat="1" applyFont="1" applyFill="1" applyBorder="1" applyAlignment="1">
      <alignment horizontal="right" vertical="center" wrapText="1"/>
    </xf>
    <xf numFmtId="165" fontId="13" fillId="10" borderId="4" xfId="3" applyNumberFormat="1" applyFont="1" applyFill="1" applyBorder="1" applyAlignment="1">
      <alignment horizontal="right" vertical="center" wrapText="1"/>
    </xf>
    <xf numFmtId="0" fontId="2" fillId="2" borderId="4" xfId="3" quotePrefix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center"/>
    </xf>
    <xf numFmtId="0" fontId="2" fillId="2" borderId="4" xfId="3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0" fillId="0" borderId="0" xfId="0" applyAlignment="1"/>
    <xf numFmtId="0" fontId="7" fillId="2" borderId="11" xfId="0" applyFont="1" applyFill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left" vertical="center" wrapText="1"/>
    </xf>
    <xf numFmtId="3" fontId="13" fillId="2" borderId="11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3" fontId="3" fillId="6" borderId="14" xfId="0" applyNumberFormat="1" applyFont="1" applyFill="1" applyBorder="1" applyAlignment="1">
      <alignment horizontal="right" vertical="center" wrapText="1"/>
    </xf>
    <xf numFmtId="3" fontId="20" fillId="6" borderId="14" xfId="0" applyNumberFormat="1" applyFont="1" applyFill="1" applyBorder="1" applyAlignment="1">
      <alignment horizontal="right" vertical="center" wrapText="1"/>
    </xf>
    <xf numFmtId="3" fontId="3" fillId="6" borderId="15" xfId="0" applyNumberFormat="1" applyFont="1" applyFill="1" applyBorder="1" applyAlignment="1">
      <alignment horizontal="right" vertical="center" wrapText="1"/>
    </xf>
    <xf numFmtId="0" fontId="25" fillId="8" borderId="2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8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/>
    </xf>
    <xf numFmtId="3" fontId="29" fillId="11" borderId="2" xfId="0" applyNumberFormat="1" applyFont="1" applyFill="1" applyBorder="1" applyAlignment="1">
      <alignment horizontal="center" vertical="center" wrapText="1"/>
    </xf>
    <xf numFmtId="3" fontId="29" fillId="11" borderId="19" xfId="0" applyNumberFormat="1" applyFont="1" applyFill="1" applyBorder="1" applyAlignment="1">
      <alignment vertical="center"/>
    </xf>
    <xf numFmtId="3" fontId="30" fillId="11" borderId="2" xfId="0" applyNumberFormat="1" applyFont="1" applyFill="1" applyBorder="1" applyAlignment="1">
      <alignment horizontal="right" vertical="center" wrapText="1"/>
    </xf>
    <xf numFmtId="3" fontId="29" fillId="11" borderId="2" xfId="0" applyNumberFormat="1" applyFont="1" applyFill="1" applyBorder="1" applyAlignment="1">
      <alignment horizontal="right" vertical="center" wrapText="1"/>
    </xf>
    <xf numFmtId="3" fontId="29" fillId="0" borderId="20" xfId="0" applyNumberFormat="1" applyFont="1" applyBorder="1" applyAlignment="1">
      <alignment horizontal="right" vertical="center" wrapText="1"/>
    </xf>
    <xf numFmtId="3" fontId="29" fillId="4" borderId="2" xfId="0" applyNumberFormat="1" applyFont="1" applyFill="1" applyBorder="1" applyAlignment="1">
      <alignment horizontal="right" vertical="center" wrapText="1"/>
    </xf>
    <xf numFmtId="166" fontId="29" fillId="0" borderId="21" xfId="0" applyNumberFormat="1" applyFont="1" applyBorder="1" applyAlignment="1">
      <alignment horizontal="right" vertical="center" wrapText="1"/>
    </xf>
    <xf numFmtId="3" fontId="29" fillId="0" borderId="3" xfId="0" applyNumberFormat="1" applyFont="1" applyBorder="1" applyAlignment="1">
      <alignment horizontal="right" vertical="center" wrapText="1"/>
    </xf>
    <xf numFmtId="166" fontId="29" fillId="0" borderId="8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29" fillId="11" borderId="2" xfId="0" applyNumberFormat="1" applyFont="1" applyFill="1" applyBorder="1" applyAlignment="1">
      <alignment vertical="center"/>
    </xf>
    <xf numFmtId="3" fontId="29" fillId="11" borderId="19" xfId="0" applyNumberFormat="1" applyFont="1" applyFill="1" applyBorder="1" applyAlignment="1">
      <alignment horizontal="center" vertical="center" wrapText="1"/>
    </xf>
    <xf numFmtId="3" fontId="30" fillId="11" borderId="19" xfId="0" applyNumberFormat="1" applyFont="1" applyFill="1" applyBorder="1" applyAlignment="1">
      <alignment horizontal="right" vertical="center" wrapText="1"/>
    </xf>
    <xf numFmtId="3" fontId="29" fillId="11" borderId="19" xfId="0" applyNumberFormat="1" applyFont="1" applyFill="1" applyBorder="1" applyAlignment="1">
      <alignment horizontal="right" vertical="center" wrapText="1"/>
    </xf>
    <xf numFmtId="3" fontId="29" fillId="0" borderId="22" xfId="0" applyNumberFormat="1" applyFont="1" applyBorder="1" applyAlignment="1">
      <alignment horizontal="right" vertical="center" wrapText="1"/>
    </xf>
    <xf numFmtId="166" fontId="29" fillId="0" borderId="23" xfId="0" applyNumberFormat="1" applyFont="1" applyBorder="1" applyAlignment="1">
      <alignment horizontal="right" vertical="center" wrapText="1"/>
    </xf>
    <xf numFmtId="166" fontId="29" fillId="0" borderId="24" xfId="0" applyNumberFormat="1" applyFont="1" applyBorder="1" applyAlignment="1">
      <alignment horizontal="right" vertical="center" wrapText="1"/>
    </xf>
    <xf numFmtId="3" fontId="29" fillId="11" borderId="9" xfId="0" applyNumberFormat="1" applyFont="1" applyFill="1" applyBorder="1" applyAlignment="1">
      <alignment horizontal="right" vertical="center" wrapText="1"/>
    </xf>
    <xf numFmtId="0" fontId="27" fillId="9" borderId="2" xfId="0" applyFont="1" applyFill="1" applyBorder="1"/>
    <xf numFmtId="0" fontId="27" fillId="9" borderId="2" xfId="0" applyFont="1" applyFill="1" applyBorder="1" applyAlignment="1"/>
    <xf numFmtId="3" fontId="27" fillId="9" borderId="2" xfId="0" applyNumberFormat="1" applyFont="1" applyFill="1" applyBorder="1"/>
    <xf numFmtId="3" fontId="27" fillId="9" borderId="10" xfId="0" applyNumberFormat="1" applyFont="1" applyFill="1" applyBorder="1"/>
    <xf numFmtId="166" fontId="27" fillId="9" borderId="2" xfId="0" applyNumberFormat="1" applyFont="1" applyFill="1" applyBorder="1" applyAlignment="1">
      <alignment horizontal="right"/>
    </xf>
    <xf numFmtId="3" fontId="27" fillId="9" borderId="19" xfId="0" applyNumberFormat="1" applyFont="1" applyFill="1" applyBorder="1"/>
    <xf numFmtId="0" fontId="31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0" fillId="0" borderId="0" xfId="0" applyAlignment="1"/>
    <xf numFmtId="0" fontId="5" fillId="8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13" fillId="5" borderId="5" xfId="3" applyFont="1" applyFill="1" applyBorder="1" applyAlignment="1">
      <alignment horizontal="left" vertical="center" wrapText="1"/>
    </xf>
    <xf numFmtId="0" fontId="13" fillId="5" borderId="6" xfId="3" applyFont="1" applyFill="1" applyBorder="1" applyAlignment="1">
      <alignment horizontal="left" vertical="center" wrapText="1"/>
    </xf>
    <xf numFmtId="0" fontId="13" fillId="5" borderId="7" xfId="3" applyFont="1" applyFill="1" applyBorder="1" applyAlignment="1">
      <alignment horizontal="left" vertical="center" wrapText="1"/>
    </xf>
    <xf numFmtId="0" fontId="13" fillId="9" borderId="5" xfId="3" applyFont="1" applyFill="1" applyBorder="1" applyAlignment="1">
      <alignment horizontal="left" vertical="center" wrapText="1"/>
    </xf>
    <xf numFmtId="0" fontId="13" fillId="9" borderId="6" xfId="3" applyFont="1" applyFill="1" applyBorder="1" applyAlignment="1">
      <alignment horizontal="left" vertical="center" wrapText="1"/>
    </xf>
    <xf numFmtId="0" fontId="13" fillId="9" borderId="7" xfId="3" applyFont="1" applyFill="1" applyBorder="1" applyAlignment="1">
      <alignment horizontal="left" vertical="center" wrapText="1"/>
    </xf>
    <xf numFmtId="0" fontId="13" fillId="10" borderId="5" xfId="3" applyFont="1" applyFill="1" applyBorder="1" applyAlignment="1">
      <alignment horizontal="left" vertical="center" wrapText="1"/>
    </xf>
    <xf numFmtId="0" fontId="13" fillId="10" borderId="6" xfId="3" applyFont="1" applyFill="1" applyBorder="1" applyAlignment="1">
      <alignment horizontal="left" vertical="center" wrapText="1"/>
    </xf>
    <xf numFmtId="0" fontId="13" fillId="10" borderId="7" xfId="3" applyFont="1" applyFill="1" applyBorder="1" applyAlignment="1">
      <alignment horizontal="left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10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1">
    <cellStyle name="Hiperveza 2" xfId="8"/>
    <cellStyle name="Normal 2" xfId="9"/>
    <cellStyle name="Normal 3" xfId="10"/>
    <cellStyle name="Normalno" xfId="0" builtinId="0"/>
    <cellStyle name="Normalno 10" xfId="11"/>
    <cellStyle name="Normalno 11" xfId="12"/>
    <cellStyle name="Normalno 12" xfId="13"/>
    <cellStyle name="Normalno 13" xfId="14"/>
    <cellStyle name="Normalno 2" xfId="1"/>
    <cellStyle name="Normalno 2 2" xfId="15"/>
    <cellStyle name="Normalno 2 3" xfId="16"/>
    <cellStyle name="Normalno 2 3 2" xfId="17"/>
    <cellStyle name="Normalno 3" xfId="2"/>
    <cellStyle name="Normalno 3 2" xfId="18"/>
    <cellStyle name="Normalno 4" xfId="4"/>
    <cellStyle name="Normalno 5" xfId="3"/>
    <cellStyle name="Normalno 6" xfId="5"/>
    <cellStyle name="Normalno 7" xfId="7"/>
    <cellStyle name="Normalno 8" xfId="19"/>
    <cellStyle name="Normalno 9" xfId="20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33573928258968"/>
          <c:y val="0.15325240594925635"/>
          <c:w val="0.8033858267716536"/>
          <c:h val="0.6650036453776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2.'!$A$6</c:f>
              <c:strCache>
                <c:ptCount val="1"/>
                <c:pt idx="0">
                  <c:v>Dobit razdoblja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57298474945534E-2"/>
                  <c:y val="-1.420958882447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334059549745823E-2"/>
                  <c:y val="-1.420958882447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2.'!$B$5:$C$5</c:f>
              <c:strCache>
                <c:ptCount val="2"/>
                <c:pt idx="0">
                  <c:v>Područje djelatnosti J</c:v>
                </c:pt>
                <c:pt idx="1">
                  <c:v>Odjeljak telekomunikacija</c:v>
                </c:pt>
              </c:strCache>
            </c:strRef>
          </c:cat>
          <c:val>
            <c:numRef>
              <c:f>'Grafikon 1. i 2.'!$B$6:$C$6</c:f>
              <c:numCache>
                <c:formatCode>#,##0</c:formatCode>
                <c:ptCount val="2"/>
                <c:pt idx="0">
                  <c:v>3594840.7519999999</c:v>
                </c:pt>
                <c:pt idx="1">
                  <c:v>1192311.0049999999</c:v>
                </c:pt>
              </c:numCache>
            </c:numRef>
          </c:val>
        </c:ser>
        <c:ser>
          <c:idx val="1"/>
          <c:order val="1"/>
          <c:tx>
            <c:strRef>
              <c:f>'Grafikon 1. i 2.'!$A$7</c:f>
              <c:strCache>
                <c:ptCount val="1"/>
                <c:pt idx="0">
                  <c:v>Gubitak razdoblja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048656499636893E-2"/>
                  <c:y val="-1.420958882447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334059549745823E-2"/>
                  <c:y val="8.68353730199328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2.'!$B$5:$C$5</c:f>
              <c:strCache>
                <c:ptCount val="2"/>
                <c:pt idx="0">
                  <c:v>Područje djelatnosti J</c:v>
                </c:pt>
                <c:pt idx="1">
                  <c:v>Odjeljak telekomunikacija</c:v>
                </c:pt>
              </c:strCache>
            </c:strRef>
          </c:cat>
          <c:val>
            <c:numRef>
              <c:f>'Grafikon 1. i 2.'!$B$7:$C$7</c:f>
              <c:numCache>
                <c:formatCode>#,##0</c:formatCode>
                <c:ptCount val="2"/>
                <c:pt idx="0">
                  <c:v>467474.45199999999</c:v>
                </c:pt>
                <c:pt idx="1">
                  <c:v>71678.957999999999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443456"/>
        <c:axId val="155349504"/>
        <c:axId val="0"/>
      </c:bar3DChart>
      <c:catAx>
        <c:axId val="20744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5349504"/>
        <c:crosses val="autoZero"/>
        <c:auto val="1"/>
        <c:lblAlgn val="ctr"/>
        <c:lblOffset val="100"/>
        <c:noMultiLvlLbl val="0"/>
      </c:catAx>
      <c:valAx>
        <c:axId val="155349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7443456"/>
        <c:crosses val="autoZero"/>
        <c:crossBetween val="between"/>
        <c:majorUnit val="400000"/>
      </c:valAx>
    </c:plotArea>
    <c:legend>
      <c:legendPos val="r"/>
      <c:layout>
        <c:manualLayout>
          <c:xMode val="edge"/>
          <c:yMode val="edge"/>
          <c:x val="0.21927712160979881"/>
          <c:y val="2.8011446485855934E-2"/>
          <c:w val="0.6168339895013123"/>
          <c:h val="8.7495625546806649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51640419947506"/>
          <c:y val="0.16714129483814524"/>
          <c:w val="0.75709426946631675"/>
          <c:h val="0.646485126859142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2.'!$A$11</c:f>
              <c:strCache>
                <c:ptCount val="1"/>
                <c:pt idx="0">
                  <c:v>Ukupni prihodi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936857562408223E-3"/>
                  <c:y val="-9.4062298867771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36857562408223E-3"/>
                  <c:y val="-1.881245977355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2.'!$B$10:$C$10</c:f>
              <c:strCache>
                <c:ptCount val="2"/>
                <c:pt idx="0">
                  <c:v>Područje djelatnosti J</c:v>
                </c:pt>
                <c:pt idx="1">
                  <c:v>Odjeljak telekomunikacija</c:v>
                </c:pt>
              </c:strCache>
            </c:strRef>
          </c:cat>
          <c:val>
            <c:numRef>
              <c:f>'Grafikon 1. i 2.'!$B$11:$C$11</c:f>
              <c:numCache>
                <c:formatCode>#,##0</c:formatCode>
                <c:ptCount val="2"/>
                <c:pt idx="0">
                  <c:v>35825305.230999999</c:v>
                </c:pt>
                <c:pt idx="1">
                  <c:v>13248719.547</c:v>
                </c:pt>
              </c:numCache>
            </c:numRef>
          </c:val>
        </c:ser>
        <c:ser>
          <c:idx val="1"/>
          <c:order val="1"/>
          <c:tx>
            <c:strRef>
              <c:f>'Grafikon 1. i 2.'!$A$12</c:f>
              <c:strCache>
                <c:ptCount val="1"/>
                <c:pt idx="0">
                  <c:v>Ukupni rashodi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863436123348019E-2"/>
                  <c:y val="-9.4062298867771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547723935389131E-2"/>
                  <c:y val="-1.4109344830165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i 2.'!$B$10:$C$10</c:f>
              <c:strCache>
                <c:ptCount val="2"/>
                <c:pt idx="0">
                  <c:v>Područje djelatnosti J</c:v>
                </c:pt>
                <c:pt idx="1">
                  <c:v>Odjeljak telekomunikacija</c:v>
                </c:pt>
              </c:strCache>
            </c:strRef>
          </c:cat>
          <c:val>
            <c:numRef>
              <c:f>'Grafikon 1. i 2.'!$B$12:$C$12</c:f>
              <c:numCache>
                <c:formatCode>#,##0</c:formatCode>
                <c:ptCount val="2"/>
                <c:pt idx="0">
                  <c:v>32029674.901999999</c:v>
                </c:pt>
                <c:pt idx="1">
                  <c:v>11851617.617000001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444480"/>
        <c:axId val="155351808"/>
        <c:axId val="0"/>
      </c:bar3DChart>
      <c:catAx>
        <c:axId val="207444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5351808"/>
        <c:crosses val="autoZero"/>
        <c:auto val="1"/>
        <c:lblAlgn val="ctr"/>
        <c:lblOffset val="100"/>
        <c:noMultiLvlLbl val="0"/>
      </c:catAx>
      <c:valAx>
        <c:axId val="155351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7444480"/>
        <c:crosses val="autoZero"/>
        <c:crossBetween val="between"/>
        <c:majorUnit val="4000000"/>
      </c:valAx>
    </c:plotArea>
    <c:legend>
      <c:legendPos val="r"/>
      <c:layout>
        <c:manualLayout>
          <c:xMode val="edge"/>
          <c:yMode val="edge"/>
          <c:x val="0.19983289588801401"/>
          <c:y val="4.1900335374744822E-2"/>
          <c:w val="0.6390559930008749"/>
          <c:h val="9.2125255176436285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23812</xdr:rowOff>
    </xdr:from>
    <xdr:to>
      <xdr:col>3</xdr:col>
      <xdr:colOff>609600</xdr:colOff>
      <xdr:row>27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609600</xdr:colOff>
      <xdr:row>13</xdr:row>
      <xdr:rowOff>14287</xdr:rowOff>
    </xdr:from>
    <xdr:to>
      <xdr:col>10</xdr:col>
      <xdr:colOff>133350</xdr:colOff>
      <xdr:row>27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1233696</xdr:colOff>
      <xdr:row>1</xdr:row>
      <xdr:rowOff>114300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57150"/>
          <a:ext cx="1157496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104775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95250</xdr:rowOff>
    </xdr:from>
    <xdr:to>
      <xdr:col>1</xdr:col>
      <xdr:colOff>923926</xdr:colOff>
      <xdr:row>1</xdr:row>
      <xdr:rowOff>152400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95250"/>
          <a:ext cx="1181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A4" sqref="A4"/>
    </sheetView>
  </sheetViews>
  <sheetFormatPr defaultRowHeight="15" x14ac:dyDescent="0.25"/>
  <cols>
    <col min="1" max="1" width="40.28515625" customWidth="1"/>
    <col min="2" max="2" width="11.7109375" customWidth="1"/>
    <col min="3" max="3" width="9.85546875" style="3" bestFit="1" customWidth="1"/>
    <col min="4" max="6" width="9.85546875" bestFit="1" customWidth="1"/>
    <col min="7" max="7" width="10.140625" customWidth="1"/>
    <col min="8" max="9" width="9.85546875" bestFit="1" customWidth="1"/>
    <col min="10" max="12" width="9.85546875" style="21" bestFit="1" customWidth="1"/>
    <col min="13" max="13" width="9.5703125" style="21" bestFit="1" customWidth="1"/>
    <col min="14" max="14" width="9.5703125" style="45" customWidth="1"/>
  </cols>
  <sheetData>
    <row r="1" spans="1:17" x14ac:dyDescent="0.25">
      <c r="A1" s="1"/>
      <c r="G1" s="22"/>
    </row>
    <row r="2" spans="1:17" s="3" customFormat="1" x14ac:dyDescent="0.25">
      <c r="A2" s="4"/>
      <c r="J2" s="21"/>
      <c r="K2" s="21"/>
      <c r="L2" s="21"/>
      <c r="M2" s="21"/>
      <c r="N2" s="45"/>
    </row>
    <row r="3" spans="1:17" s="3" customFormat="1" x14ac:dyDescent="0.25">
      <c r="A3" s="23" t="s">
        <v>108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s="3" customFormat="1" ht="15.75" thickBot="1" x14ac:dyDescent="0.3">
      <c r="A4" s="4" t="s">
        <v>106</v>
      </c>
      <c r="F4" s="5"/>
      <c r="I4" s="20"/>
      <c r="J4" s="20"/>
      <c r="L4" s="59" t="s">
        <v>107</v>
      </c>
      <c r="M4" s="20"/>
      <c r="N4" s="20"/>
    </row>
    <row r="5" spans="1:17" ht="22.5" customHeight="1" x14ac:dyDescent="0.25">
      <c r="A5" s="89" t="s">
        <v>0</v>
      </c>
      <c r="B5" s="52" t="s">
        <v>79</v>
      </c>
      <c r="C5" s="91" t="s">
        <v>80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7" s="3" customFormat="1" ht="22.5" x14ac:dyDescent="0.25">
      <c r="A6" s="90"/>
      <c r="B6" s="53" t="s">
        <v>93</v>
      </c>
      <c r="C6" s="51" t="s">
        <v>19</v>
      </c>
      <c r="D6" s="26" t="s">
        <v>20</v>
      </c>
      <c r="E6" s="26" t="s">
        <v>21</v>
      </c>
      <c r="F6" s="26" t="s">
        <v>22</v>
      </c>
      <c r="G6" s="26" t="s">
        <v>1</v>
      </c>
      <c r="H6" s="26" t="s">
        <v>2</v>
      </c>
      <c r="I6" s="26" t="s">
        <v>24</v>
      </c>
      <c r="J6" s="26" t="s">
        <v>44</v>
      </c>
      <c r="K6" s="26" t="s">
        <v>45</v>
      </c>
      <c r="L6" s="26" t="s">
        <v>46</v>
      </c>
      <c r="M6" s="26" t="s">
        <v>47</v>
      </c>
      <c r="N6" s="26" t="s">
        <v>93</v>
      </c>
      <c r="O6" s="57" t="s">
        <v>114</v>
      </c>
    </row>
    <row r="7" spans="1:17" ht="15.75" thickBot="1" x14ac:dyDescent="0.3">
      <c r="A7" s="47" t="s">
        <v>3</v>
      </c>
      <c r="B7" s="54">
        <v>6765</v>
      </c>
      <c r="C7" s="7">
        <v>188</v>
      </c>
      <c r="D7" s="7">
        <v>201</v>
      </c>
      <c r="E7" s="7">
        <v>230</v>
      </c>
      <c r="F7" s="7">
        <v>247</v>
      </c>
      <c r="G7" s="7">
        <v>246</v>
      </c>
      <c r="H7" s="7">
        <v>256</v>
      </c>
      <c r="I7" s="7">
        <v>266</v>
      </c>
      <c r="J7" s="7">
        <v>268</v>
      </c>
      <c r="K7" s="7">
        <v>282</v>
      </c>
      <c r="L7" s="7">
        <v>290</v>
      </c>
      <c r="M7" s="7">
        <v>310</v>
      </c>
      <c r="N7" s="2">
        <v>318</v>
      </c>
      <c r="O7" s="58">
        <f>N7/C7*100</f>
        <v>169.14893617021275</v>
      </c>
      <c r="P7" s="44"/>
    </row>
    <row r="8" spans="1:17" ht="15.75" thickBot="1" x14ac:dyDescent="0.3">
      <c r="A8" s="47" t="s">
        <v>4</v>
      </c>
      <c r="B8" s="54">
        <v>4944</v>
      </c>
      <c r="C8" s="7">
        <v>113</v>
      </c>
      <c r="D8" s="7">
        <v>132</v>
      </c>
      <c r="E8" s="7">
        <v>132</v>
      </c>
      <c r="F8" s="7">
        <v>156</v>
      </c>
      <c r="G8" s="7">
        <v>159</v>
      </c>
      <c r="H8" s="7">
        <v>170</v>
      </c>
      <c r="I8" s="7">
        <v>188</v>
      </c>
      <c r="J8" s="7">
        <v>183</v>
      </c>
      <c r="K8" s="7">
        <v>189</v>
      </c>
      <c r="L8" s="7">
        <v>188</v>
      </c>
      <c r="M8" s="7">
        <v>204</v>
      </c>
      <c r="N8" s="7">
        <v>210</v>
      </c>
      <c r="O8" s="58">
        <f>N8/C8*100</f>
        <v>185.84070796460176</v>
      </c>
    </row>
    <row r="9" spans="1:17" ht="15.75" thickBot="1" x14ac:dyDescent="0.3">
      <c r="A9" s="47" t="s">
        <v>5</v>
      </c>
      <c r="B9" s="54">
        <v>1821</v>
      </c>
      <c r="C9" s="7">
        <v>75</v>
      </c>
      <c r="D9" s="7">
        <v>69</v>
      </c>
      <c r="E9" s="7">
        <v>98</v>
      </c>
      <c r="F9" s="7">
        <v>91</v>
      </c>
      <c r="G9" s="7">
        <v>87</v>
      </c>
      <c r="H9" s="7">
        <v>86</v>
      </c>
      <c r="I9" s="7">
        <v>78</v>
      </c>
      <c r="J9" s="7">
        <v>85</v>
      </c>
      <c r="K9" s="7">
        <v>93</v>
      </c>
      <c r="L9" s="7">
        <v>102</v>
      </c>
      <c r="M9" s="7">
        <v>106</v>
      </c>
      <c r="N9" s="7">
        <v>108</v>
      </c>
      <c r="O9" s="58">
        <f>N9/C9*100</f>
        <v>144</v>
      </c>
    </row>
    <row r="10" spans="1:17" ht="15.75" thickBot="1" x14ac:dyDescent="0.3">
      <c r="A10" s="48" t="s">
        <v>6</v>
      </c>
      <c r="B10" s="54">
        <v>42741</v>
      </c>
      <c r="C10" s="8">
        <v>9626</v>
      </c>
      <c r="D10" s="8">
        <v>9514</v>
      </c>
      <c r="E10" s="8">
        <v>9533</v>
      </c>
      <c r="F10" s="8">
        <v>9243</v>
      </c>
      <c r="G10" s="8">
        <v>8855</v>
      </c>
      <c r="H10" s="8">
        <v>8534</v>
      </c>
      <c r="I10" s="8">
        <v>8312</v>
      </c>
      <c r="J10" s="8">
        <v>7829</v>
      </c>
      <c r="K10" s="8">
        <v>7570</v>
      </c>
      <c r="L10" s="8">
        <v>7816</v>
      </c>
      <c r="M10" s="8">
        <v>8246</v>
      </c>
      <c r="N10" s="8">
        <v>8618</v>
      </c>
      <c r="O10" s="58">
        <f t="shared" ref="O10:O22" si="0">N10/C10*100</f>
        <v>89.528360689798461</v>
      </c>
      <c r="P10" s="44"/>
    </row>
    <row r="11" spans="1:17" ht="15.75" thickBot="1" x14ac:dyDescent="0.3">
      <c r="A11" s="48" t="s">
        <v>7</v>
      </c>
      <c r="B11" s="54">
        <v>35825305.230999999</v>
      </c>
      <c r="C11" s="8">
        <v>18322211.77</v>
      </c>
      <c r="D11" s="8">
        <v>16954366.554000001</v>
      </c>
      <c r="E11" s="8">
        <v>15498616.931</v>
      </c>
      <c r="F11" s="8">
        <v>14766266.914999999</v>
      </c>
      <c r="G11" s="8">
        <v>14401377.643999999</v>
      </c>
      <c r="H11" s="8">
        <v>13171289.419</v>
      </c>
      <c r="I11" s="8">
        <v>13197536.096000001</v>
      </c>
      <c r="J11" s="8">
        <v>12716663.557</v>
      </c>
      <c r="K11" s="8">
        <v>13043424.668</v>
      </c>
      <c r="L11" s="8">
        <v>13608798.545</v>
      </c>
      <c r="M11" s="8">
        <v>13269808.123</v>
      </c>
      <c r="N11" s="8">
        <v>13248719.547</v>
      </c>
      <c r="O11" s="58">
        <f>N11/C11*100</f>
        <v>72.309608213855952</v>
      </c>
      <c r="P11" s="44"/>
      <c r="Q11" s="44"/>
    </row>
    <row r="12" spans="1:17" ht="15.75" thickBot="1" x14ac:dyDescent="0.3">
      <c r="A12" s="48" t="s">
        <v>8</v>
      </c>
      <c r="B12" s="54">
        <v>32029674.901999999</v>
      </c>
      <c r="C12" s="8">
        <v>14044199.538000001</v>
      </c>
      <c r="D12" s="8">
        <v>14204642.263</v>
      </c>
      <c r="E12" s="8">
        <v>12933912.162</v>
      </c>
      <c r="F12" s="8">
        <v>12386728.51</v>
      </c>
      <c r="G12" s="8">
        <v>12030079.888</v>
      </c>
      <c r="H12" s="8">
        <v>11729086.885</v>
      </c>
      <c r="I12" s="8">
        <v>11668322.868000001</v>
      </c>
      <c r="J12" s="8">
        <v>11460335.328</v>
      </c>
      <c r="K12" s="8">
        <v>11702209.300000001</v>
      </c>
      <c r="L12" s="8">
        <v>12506993.346999999</v>
      </c>
      <c r="M12" s="8">
        <v>11444459.907</v>
      </c>
      <c r="N12" s="8">
        <v>11851617.617000001</v>
      </c>
      <c r="O12" s="58">
        <f t="shared" si="0"/>
        <v>84.387989396850742</v>
      </c>
    </row>
    <row r="13" spans="1:17" ht="15.75" thickBot="1" x14ac:dyDescent="0.3">
      <c r="A13" s="48" t="s">
        <v>9</v>
      </c>
      <c r="B13" s="54">
        <v>4270135.2980000004</v>
      </c>
      <c r="C13" s="8">
        <v>5079790.2869999995</v>
      </c>
      <c r="D13" s="8">
        <v>3496083.1430000002</v>
      </c>
      <c r="E13" s="8">
        <v>3129424.0809999998</v>
      </c>
      <c r="F13" s="8">
        <v>2869848.608</v>
      </c>
      <c r="G13" s="8">
        <v>2744537.9249999998</v>
      </c>
      <c r="H13" s="8">
        <v>1981720.5830000001</v>
      </c>
      <c r="I13" s="8">
        <v>1565915.784</v>
      </c>
      <c r="J13" s="8">
        <v>1351076.273</v>
      </c>
      <c r="K13" s="8">
        <v>1411547.041</v>
      </c>
      <c r="L13" s="8">
        <v>1282231.602</v>
      </c>
      <c r="M13" s="8">
        <v>1864126.7239999999</v>
      </c>
      <c r="N13" s="8">
        <v>1466534.4790000001</v>
      </c>
      <c r="O13" s="58">
        <f t="shared" si="0"/>
        <v>28.869980769739602</v>
      </c>
    </row>
    <row r="14" spans="1:17" ht="15.75" thickBot="1" x14ac:dyDescent="0.3">
      <c r="A14" s="48" t="s">
        <v>10</v>
      </c>
      <c r="B14" s="54">
        <v>474504.96899999998</v>
      </c>
      <c r="C14" s="8">
        <v>801778.05500000005</v>
      </c>
      <c r="D14" s="8">
        <v>746358.853</v>
      </c>
      <c r="E14" s="8">
        <v>564719.31200000003</v>
      </c>
      <c r="F14" s="8">
        <v>490310.20299999998</v>
      </c>
      <c r="G14" s="8">
        <v>373240.16899999999</v>
      </c>
      <c r="H14" s="8">
        <v>539518.049</v>
      </c>
      <c r="I14" s="8">
        <v>36702.555999999997</v>
      </c>
      <c r="J14" s="8">
        <v>94748.043999999994</v>
      </c>
      <c r="K14" s="8">
        <v>70331.672999999995</v>
      </c>
      <c r="L14" s="8">
        <v>180426.40400000001</v>
      </c>
      <c r="M14" s="8">
        <v>38778.508000000002</v>
      </c>
      <c r="N14" s="8">
        <v>69432.548999999999</v>
      </c>
      <c r="O14" s="58">
        <f t="shared" si="0"/>
        <v>8.6598215761841963</v>
      </c>
    </row>
    <row r="15" spans="1:17" ht="15.75" thickBot="1" x14ac:dyDescent="0.3">
      <c r="A15" s="48" t="s">
        <v>11</v>
      </c>
      <c r="B15" s="54">
        <v>668264.02899999998</v>
      </c>
      <c r="C15" s="8">
        <v>839584.96499999997</v>
      </c>
      <c r="D15" s="8">
        <v>682628.76399999997</v>
      </c>
      <c r="E15" s="8">
        <v>563895.152</v>
      </c>
      <c r="F15" s="8">
        <v>539197.02300000004</v>
      </c>
      <c r="G15" s="8">
        <v>500234.26</v>
      </c>
      <c r="H15" s="8">
        <v>249114.99299999999</v>
      </c>
      <c r="I15" s="8">
        <v>77869.600000000006</v>
      </c>
      <c r="J15" s="8">
        <v>245513.87299999999</v>
      </c>
      <c r="K15" s="8">
        <v>279327.78999999998</v>
      </c>
      <c r="L15" s="8">
        <v>221017.52299999999</v>
      </c>
      <c r="M15" s="8">
        <v>315827.82400000002</v>
      </c>
      <c r="N15" s="8">
        <v>276469.88299999997</v>
      </c>
      <c r="O15" s="58">
        <f t="shared" si="0"/>
        <v>32.929351349210975</v>
      </c>
    </row>
    <row r="16" spans="1:17" ht="15.75" thickBot="1" x14ac:dyDescent="0.3">
      <c r="A16" s="48" t="s">
        <v>12</v>
      </c>
      <c r="B16" s="54">
        <v>3594840.7519999999</v>
      </c>
      <c r="C16" s="8">
        <v>4235225.7220000001</v>
      </c>
      <c r="D16" s="8">
        <v>2800297.0350000001</v>
      </c>
      <c r="E16" s="8">
        <v>2563278.4559999998</v>
      </c>
      <c r="F16" s="8">
        <v>2334744.594</v>
      </c>
      <c r="G16" s="8">
        <v>2244300.2880000002</v>
      </c>
      <c r="H16" s="8">
        <v>1732605.6769999999</v>
      </c>
      <c r="I16" s="8">
        <v>1489537.368</v>
      </c>
      <c r="J16" s="8">
        <v>1105695.82</v>
      </c>
      <c r="K16" s="8">
        <v>1132275.051</v>
      </c>
      <c r="L16" s="8">
        <v>1048220.301</v>
      </c>
      <c r="M16" s="8">
        <v>1546995.8940000001</v>
      </c>
      <c r="N16" s="8">
        <v>1192311.0049999999</v>
      </c>
      <c r="O16" s="58">
        <f t="shared" si="0"/>
        <v>28.152242247833609</v>
      </c>
    </row>
    <row r="17" spans="1:17" ht="15.75" thickBot="1" x14ac:dyDescent="0.3">
      <c r="A17" s="48" t="s">
        <v>13</v>
      </c>
      <c r="B17" s="54">
        <v>467474.45199999999</v>
      </c>
      <c r="C17" s="8">
        <v>796798.45499999996</v>
      </c>
      <c r="D17" s="8">
        <v>733201.50899999996</v>
      </c>
      <c r="E17" s="8">
        <v>562468.83900000004</v>
      </c>
      <c r="F17" s="8">
        <v>494403.212</v>
      </c>
      <c r="G17" s="8">
        <v>373236.79200000002</v>
      </c>
      <c r="H17" s="8">
        <v>539518.13600000006</v>
      </c>
      <c r="I17" s="8">
        <v>38193.74</v>
      </c>
      <c r="J17" s="8">
        <v>94881.464000000007</v>
      </c>
      <c r="K17" s="8">
        <v>70387.472999999998</v>
      </c>
      <c r="L17" s="8">
        <v>167432.62599999999</v>
      </c>
      <c r="M17" s="8">
        <v>37475.502</v>
      </c>
      <c r="N17" s="8">
        <v>71678.957999999999</v>
      </c>
      <c r="O17" s="58">
        <f t="shared" si="0"/>
        <v>8.995870605697899</v>
      </c>
    </row>
    <row r="18" spans="1:17" ht="15.75" thickBot="1" x14ac:dyDescent="0.3">
      <c r="A18" s="49" t="s">
        <v>14</v>
      </c>
      <c r="B18" s="55">
        <v>3127366.3</v>
      </c>
      <c r="C18" s="25">
        <v>3438427.267</v>
      </c>
      <c r="D18" s="25">
        <v>2067095.5260000001</v>
      </c>
      <c r="E18" s="25">
        <v>2000809.6170000001</v>
      </c>
      <c r="F18" s="25">
        <v>1840341.382</v>
      </c>
      <c r="G18" s="25">
        <v>1871063.496</v>
      </c>
      <c r="H18" s="25">
        <v>1193087.541</v>
      </c>
      <c r="I18" s="25">
        <v>1451343.628</v>
      </c>
      <c r="J18" s="25">
        <v>1010814.356</v>
      </c>
      <c r="K18" s="25">
        <v>1061887.578</v>
      </c>
      <c r="L18" s="25">
        <v>880787.67500000005</v>
      </c>
      <c r="M18" s="25">
        <v>1509520.392</v>
      </c>
      <c r="N18" s="25">
        <v>1120632.047</v>
      </c>
      <c r="O18" s="58">
        <f t="shared" si="0"/>
        <v>32.591413456819822</v>
      </c>
    </row>
    <row r="19" spans="1:17" ht="15.75" thickBot="1" x14ac:dyDescent="0.3">
      <c r="A19" s="50" t="s">
        <v>15</v>
      </c>
      <c r="B19" s="54">
        <v>6934147.6840000004</v>
      </c>
      <c r="C19" s="2">
        <v>1561250.358</v>
      </c>
      <c r="D19" s="2">
        <v>1621042.1340000001</v>
      </c>
      <c r="E19" s="2">
        <v>1346252.5090000001</v>
      </c>
      <c r="F19" s="2">
        <v>1178964.9539999999</v>
      </c>
      <c r="G19" s="2">
        <v>1026830.334</v>
      </c>
      <c r="H19" s="2">
        <v>726168.10900000005</v>
      </c>
      <c r="I19" s="2">
        <v>594493.64599999995</v>
      </c>
      <c r="J19" s="2">
        <v>605823.071</v>
      </c>
      <c r="K19" s="2">
        <v>670864.71900000004</v>
      </c>
      <c r="L19" s="2">
        <v>1168232.442</v>
      </c>
      <c r="M19" s="2">
        <v>880057.27500000002</v>
      </c>
      <c r="N19" s="2">
        <v>937150.62699999998</v>
      </c>
      <c r="O19" s="58">
        <f t="shared" si="0"/>
        <v>60.025646892437734</v>
      </c>
    </row>
    <row r="20" spans="1:17" ht="15.75" thickBot="1" x14ac:dyDescent="0.3">
      <c r="A20" s="50" t="s">
        <v>16</v>
      </c>
      <c r="B20" s="54">
        <v>4583847.9069999997</v>
      </c>
      <c r="C20" s="2">
        <v>1750668.9110000001</v>
      </c>
      <c r="D20" s="2">
        <v>1652844.8529999999</v>
      </c>
      <c r="E20" s="2">
        <v>1320473.3810000001</v>
      </c>
      <c r="F20" s="2">
        <v>1888353.702</v>
      </c>
      <c r="G20" s="2">
        <v>1876415.0730000001</v>
      </c>
      <c r="H20" s="2">
        <v>1933297.611</v>
      </c>
      <c r="I20" s="2">
        <v>1989966.1459999999</v>
      </c>
      <c r="J20" s="2">
        <v>2353092.8909999998</v>
      </c>
      <c r="K20" s="2">
        <v>2256177.0630000001</v>
      </c>
      <c r="L20" s="2">
        <v>1999620.885</v>
      </c>
      <c r="M20" s="2">
        <v>2044201.0449999999</v>
      </c>
      <c r="N20" s="2">
        <v>1979425.21</v>
      </c>
      <c r="O20" s="58">
        <f t="shared" si="0"/>
        <v>113.0667939301745</v>
      </c>
    </row>
    <row r="21" spans="1:17" ht="15.75" thickBot="1" x14ac:dyDescent="0.3">
      <c r="A21" s="50" t="s">
        <v>17</v>
      </c>
      <c r="B21" s="54">
        <v>2350299.7769999998</v>
      </c>
      <c r="C21" s="19">
        <v>-189418.55300000001</v>
      </c>
      <c r="D21" s="19">
        <v>-31802.719000000001</v>
      </c>
      <c r="E21" s="2">
        <v>25779.128000000001</v>
      </c>
      <c r="F21" s="19">
        <v>-709388.74800000002</v>
      </c>
      <c r="G21" s="19">
        <v>-849584.73899999994</v>
      </c>
      <c r="H21" s="19">
        <v>-1207129.5020000001</v>
      </c>
      <c r="I21" s="19">
        <v>-1395472.5</v>
      </c>
      <c r="J21" s="19">
        <v>-1747269.82</v>
      </c>
      <c r="K21" s="19">
        <v>-1585312.344</v>
      </c>
      <c r="L21" s="19">
        <v>-831388.44299999997</v>
      </c>
      <c r="M21" s="19">
        <v>-1164143.77</v>
      </c>
      <c r="N21" s="19">
        <v>-1042274.583</v>
      </c>
      <c r="O21" s="58">
        <f t="shared" si="0"/>
        <v>550.24946949098478</v>
      </c>
    </row>
    <row r="22" spans="1:17" ht="15.75" thickBot="1" x14ac:dyDescent="0.3">
      <c r="A22" s="50" t="s">
        <v>43</v>
      </c>
      <c r="B22" s="54">
        <v>1702321.2450000001</v>
      </c>
      <c r="C22" s="2">
        <v>2996263.6749999998</v>
      </c>
      <c r="D22" s="2">
        <v>2355462.642</v>
      </c>
      <c r="E22" s="2">
        <v>1860725.882</v>
      </c>
      <c r="F22" s="2">
        <v>1562515.801</v>
      </c>
      <c r="G22" s="2">
        <v>2033742.9779999999</v>
      </c>
      <c r="H22" s="2">
        <v>2158318.1</v>
      </c>
      <c r="I22" s="2">
        <v>1773036.105</v>
      </c>
      <c r="J22" s="2">
        <v>2397126.7719999999</v>
      </c>
      <c r="K22" s="2">
        <v>1978074.024</v>
      </c>
      <c r="L22" s="2">
        <v>1214126.7709999999</v>
      </c>
      <c r="M22" s="2">
        <v>1114655.8629999999</v>
      </c>
      <c r="N22" s="2">
        <v>966065.00199999998</v>
      </c>
      <c r="O22" s="58">
        <f t="shared" si="0"/>
        <v>32.242322665410953</v>
      </c>
    </row>
    <row r="23" spans="1:17" ht="15.75" thickBot="1" x14ac:dyDescent="0.3">
      <c r="A23" s="50" t="s">
        <v>18</v>
      </c>
      <c r="B23" s="56">
        <v>8279.7409084173669</v>
      </c>
      <c r="C23" s="2">
        <v>7919.5736287138998</v>
      </c>
      <c r="D23" s="2">
        <v>7874.5737859995797</v>
      </c>
      <c r="E23" s="2">
        <v>8097.3855204727442</v>
      </c>
      <c r="F23" s="2">
        <v>8502.6952558693065</v>
      </c>
      <c r="G23" s="2">
        <v>8199.5537831733473</v>
      </c>
      <c r="H23" s="2">
        <v>8359.9974220763997</v>
      </c>
      <c r="I23" s="2">
        <v>8775.6646916105219</v>
      </c>
      <c r="J23" s="2">
        <v>8490.3311299868019</v>
      </c>
      <c r="K23" s="2">
        <v>8880.0595772787328</v>
      </c>
      <c r="L23" s="2">
        <v>8929.4505928010913</v>
      </c>
      <c r="M23" s="2">
        <v>9109.1830180289435</v>
      </c>
      <c r="N23" s="2">
        <v>9509.4864237642141</v>
      </c>
      <c r="O23" s="58">
        <f>N23/C23*100</f>
        <v>120.0757372756254</v>
      </c>
      <c r="Q23" s="44"/>
    </row>
    <row r="24" spans="1:17" ht="7.5" customHeight="1" x14ac:dyDescent="0.25">
      <c r="N24" s="44"/>
    </row>
    <row r="25" spans="1:17" x14ac:dyDescent="0.25">
      <c r="A25" s="24" t="s">
        <v>95</v>
      </c>
      <c r="N25" s="44"/>
    </row>
    <row r="26" spans="1:17" x14ac:dyDescent="0.25">
      <c r="A26" s="24" t="s">
        <v>94</v>
      </c>
      <c r="N26" s="44"/>
      <c r="O26" s="45"/>
    </row>
    <row r="27" spans="1:17" x14ac:dyDescent="0.25">
      <c r="A27" s="87" t="s">
        <v>96</v>
      </c>
      <c r="B27" s="88"/>
      <c r="C27" s="88"/>
      <c r="D27" s="88"/>
      <c r="E27" s="88"/>
      <c r="F27" s="88"/>
      <c r="G27" s="88"/>
      <c r="O27" s="45"/>
    </row>
    <row r="28" spans="1:17" x14ac:dyDescent="0.25">
      <c r="O28" s="45"/>
    </row>
  </sheetData>
  <mergeCells count="3">
    <mergeCell ref="A27:G27"/>
    <mergeCell ref="A5:A6"/>
    <mergeCell ref="C5:O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" sqref="A3"/>
    </sheetView>
  </sheetViews>
  <sheetFormatPr defaultRowHeight="15" x14ac:dyDescent="0.25"/>
  <cols>
    <col min="1" max="1" width="21.7109375" style="9" customWidth="1"/>
    <col min="2" max="2" width="20.42578125" style="9" customWidth="1"/>
    <col min="3" max="3" width="16.28515625" style="9" customWidth="1"/>
    <col min="4" max="4" width="17.140625" style="9" customWidth="1"/>
    <col min="5" max="16384" width="9.140625" style="9"/>
  </cols>
  <sheetData>
    <row r="1" spans="1:10" x14ac:dyDescent="0.25">
      <c r="E1" s="6"/>
      <c r="J1" s="10"/>
    </row>
    <row r="2" spans="1:10" x14ac:dyDescent="0.25">
      <c r="J2" s="10"/>
    </row>
    <row r="3" spans="1:10" s="11" customFormat="1" ht="12.75" x14ac:dyDescent="0.2">
      <c r="A3" s="27" t="s">
        <v>110</v>
      </c>
      <c r="B3" s="12"/>
      <c r="C3" s="12"/>
      <c r="D3" s="12"/>
      <c r="E3" s="12"/>
      <c r="F3" s="12"/>
      <c r="G3" s="12"/>
    </row>
    <row r="4" spans="1:10" s="11" customFormat="1" ht="12.75" x14ac:dyDescent="0.2">
      <c r="A4" s="12"/>
      <c r="B4" s="12"/>
      <c r="C4" s="12"/>
      <c r="D4" s="59" t="s">
        <v>109</v>
      </c>
      <c r="E4" s="12"/>
      <c r="F4" s="12"/>
      <c r="G4" s="12"/>
    </row>
    <row r="5" spans="1:10" ht="24" x14ac:dyDescent="0.25">
      <c r="A5" s="28"/>
      <c r="B5" s="28" t="s">
        <v>98</v>
      </c>
      <c r="C5" s="28" t="s">
        <v>99</v>
      </c>
      <c r="D5" s="28" t="s">
        <v>81</v>
      </c>
    </row>
    <row r="6" spans="1:10" x14ac:dyDescent="0.25">
      <c r="A6" s="16" t="s">
        <v>12</v>
      </c>
      <c r="B6" s="17">
        <v>3594840.7519999999</v>
      </c>
      <c r="C6" s="17">
        <v>1192311.0049999999</v>
      </c>
      <c r="D6" s="18">
        <f>C6/B6*100</f>
        <v>33.167282982887471</v>
      </c>
    </row>
    <row r="7" spans="1:10" x14ac:dyDescent="0.25">
      <c r="A7" s="16" t="s">
        <v>13</v>
      </c>
      <c r="B7" s="17">
        <v>467474.45199999999</v>
      </c>
      <c r="C7" s="17">
        <v>71678.957999999999</v>
      </c>
      <c r="D7" s="18">
        <f>C7/B7*100</f>
        <v>15.333235365769252</v>
      </c>
    </row>
    <row r="8" spans="1:10" ht="24" x14ac:dyDescent="0.25">
      <c r="A8" s="16" t="s">
        <v>18</v>
      </c>
      <c r="B8" s="17">
        <v>8279.7409084173669</v>
      </c>
      <c r="C8" s="17">
        <v>9509.4864237642141</v>
      </c>
      <c r="D8" s="18">
        <f>C8/B8*100</f>
        <v>114.85246372983315</v>
      </c>
    </row>
    <row r="9" spans="1:10" x14ac:dyDescent="0.25">
      <c r="A9" s="13"/>
      <c r="B9" s="14"/>
      <c r="C9" s="14"/>
      <c r="D9" s="15"/>
    </row>
    <row r="10" spans="1:10" ht="24" x14ac:dyDescent="0.25">
      <c r="A10" s="28"/>
      <c r="B10" s="28" t="s">
        <v>98</v>
      </c>
      <c r="C10" s="28" t="s">
        <v>99</v>
      </c>
      <c r="D10" s="28" t="s">
        <v>81</v>
      </c>
    </row>
    <row r="11" spans="1:10" x14ac:dyDescent="0.25">
      <c r="A11" s="16" t="s">
        <v>7</v>
      </c>
      <c r="B11" s="17">
        <v>35825305.230999999</v>
      </c>
      <c r="C11" s="17">
        <v>13248719.547</v>
      </c>
      <c r="D11" s="18">
        <f>C11/B11*100</f>
        <v>36.981456156682654</v>
      </c>
    </row>
    <row r="12" spans="1:10" x14ac:dyDescent="0.25">
      <c r="A12" s="16" t="s">
        <v>8</v>
      </c>
      <c r="B12" s="17">
        <v>32029674.901999999</v>
      </c>
      <c r="C12" s="17">
        <v>11851617.617000001</v>
      </c>
      <c r="D12" s="18">
        <f>C12/B12*100</f>
        <v>37.001991600795051</v>
      </c>
    </row>
    <row r="29" spans="1:7" x14ac:dyDescent="0.25">
      <c r="A29" s="87" t="s">
        <v>48</v>
      </c>
      <c r="B29" s="88"/>
      <c r="C29" s="88"/>
      <c r="D29" s="88"/>
      <c r="E29" s="88"/>
      <c r="F29" s="88"/>
      <c r="G29" s="88"/>
    </row>
  </sheetData>
  <mergeCells count="1">
    <mergeCell ref="A29:G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A4" sqref="A4"/>
    </sheetView>
  </sheetViews>
  <sheetFormatPr defaultRowHeight="15" x14ac:dyDescent="0.25"/>
  <cols>
    <col min="1" max="1" width="5.42578125" style="29" customWidth="1"/>
    <col min="2" max="2" width="13.7109375" style="29" customWidth="1"/>
    <col min="3" max="3" width="39" style="29" customWidth="1"/>
    <col min="4" max="4" width="10.140625" style="29" customWidth="1"/>
    <col min="5" max="5" width="11.28515625" style="29" customWidth="1"/>
    <col min="6" max="6" width="9.7109375" style="29" customWidth="1"/>
    <col min="7" max="7" width="10.7109375" style="29" customWidth="1"/>
    <col min="8" max="16384" width="9.140625" style="29"/>
  </cols>
  <sheetData>
    <row r="2" spans="1:7" x14ac:dyDescent="0.25">
      <c r="F2" s="30"/>
    </row>
    <row r="3" spans="1:7" x14ac:dyDescent="0.25">
      <c r="A3" s="27" t="s">
        <v>111</v>
      </c>
    </row>
    <row r="4" spans="1:7" x14ac:dyDescent="0.25">
      <c r="B4" s="31"/>
      <c r="C4" s="32"/>
      <c r="D4" s="32"/>
      <c r="F4" s="59" t="s">
        <v>109</v>
      </c>
    </row>
    <row r="5" spans="1:7" ht="22.5" x14ac:dyDescent="0.25">
      <c r="A5" s="33" t="s">
        <v>105</v>
      </c>
      <c r="B5" s="33" t="s">
        <v>25</v>
      </c>
      <c r="C5" s="34" t="s">
        <v>26</v>
      </c>
      <c r="D5" s="34" t="s">
        <v>49</v>
      </c>
      <c r="E5" s="34" t="s">
        <v>40</v>
      </c>
      <c r="F5" s="34" t="s">
        <v>27</v>
      </c>
      <c r="G5" s="34" t="s">
        <v>41</v>
      </c>
    </row>
    <row r="6" spans="1:7" x14ac:dyDescent="0.25">
      <c r="A6" s="35" t="s">
        <v>28</v>
      </c>
      <c r="B6" s="41">
        <v>81793146560</v>
      </c>
      <c r="C6" s="42" t="s">
        <v>83</v>
      </c>
      <c r="D6" s="43" t="s">
        <v>50</v>
      </c>
      <c r="E6" s="37">
        <v>6069827.8770000003</v>
      </c>
      <c r="F6" s="37">
        <v>4085</v>
      </c>
      <c r="G6" s="37">
        <v>717064.45299999998</v>
      </c>
    </row>
    <row r="7" spans="1:7" x14ac:dyDescent="0.25">
      <c r="A7" s="35" t="s">
        <v>33</v>
      </c>
      <c r="B7" s="43">
        <v>29524210204</v>
      </c>
      <c r="C7" s="42" t="s">
        <v>84</v>
      </c>
      <c r="D7" s="43" t="s">
        <v>101</v>
      </c>
      <c r="E7" s="37">
        <v>3405417.389</v>
      </c>
      <c r="F7" s="37">
        <v>1907</v>
      </c>
      <c r="G7" s="37">
        <v>219639.946</v>
      </c>
    </row>
    <row r="8" spans="1:7" x14ac:dyDescent="0.25">
      <c r="A8" s="35" t="s">
        <v>34</v>
      </c>
      <c r="B8" s="43">
        <v>70133616033</v>
      </c>
      <c r="C8" s="42" t="s">
        <v>85</v>
      </c>
      <c r="D8" s="43" t="s">
        <v>50</v>
      </c>
      <c r="E8" s="37">
        <v>1589177.9080000001</v>
      </c>
      <c r="F8" s="37">
        <v>270</v>
      </c>
      <c r="G8" s="37">
        <v>135304.791</v>
      </c>
    </row>
    <row r="9" spans="1:7" x14ac:dyDescent="0.25">
      <c r="A9" s="35" t="s">
        <v>35</v>
      </c>
      <c r="B9" s="43">
        <v>36004425025</v>
      </c>
      <c r="C9" s="42" t="s">
        <v>86</v>
      </c>
      <c r="D9" s="43" t="s">
        <v>82</v>
      </c>
      <c r="E9" s="37">
        <v>531120.20900000003</v>
      </c>
      <c r="F9" s="37">
        <v>380</v>
      </c>
      <c r="G9" s="37">
        <v>13428.103999999999</v>
      </c>
    </row>
    <row r="10" spans="1:7" x14ac:dyDescent="0.25">
      <c r="A10" s="35" t="s">
        <v>32</v>
      </c>
      <c r="B10" s="43">
        <v>36779353407</v>
      </c>
      <c r="C10" s="42" t="s">
        <v>87</v>
      </c>
      <c r="D10" s="43" t="s">
        <v>50</v>
      </c>
      <c r="E10" s="37">
        <v>401738.15600000002</v>
      </c>
      <c r="F10" s="37">
        <v>156</v>
      </c>
      <c r="G10" s="37">
        <v>0</v>
      </c>
    </row>
    <row r="11" spans="1:7" x14ac:dyDescent="0.25">
      <c r="A11" s="35" t="s">
        <v>29</v>
      </c>
      <c r="B11" s="43">
        <v>88150534338</v>
      </c>
      <c r="C11" s="42" t="s">
        <v>88</v>
      </c>
      <c r="D11" s="43" t="s">
        <v>50</v>
      </c>
      <c r="E11" s="37">
        <v>251790.51800000001</v>
      </c>
      <c r="F11" s="37">
        <v>296</v>
      </c>
      <c r="G11" s="37">
        <v>52212.404999999999</v>
      </c>
    </row>
    <row r="12" spans="1:7" x14ac:dyDescent="0.25">
      <c r="A12" s="35" t="s">
        <v>31</v>
      </c>
      <c r="B12" s="43">
        <v>64823728693</v>
      </c>
      <c r="C12" s="36" t="s">
        <v>89</v>
      </c>
      <c r="D12" s="43" t="s">
        <v>50</v>
      </c>
      <c r="E12" s="37">
        <v>135909.253</v>
      </c>
      <c r="F12" s="37">
        <v>38</v>
      </c>
      <c r="G12" s="37">
        <v>1164.4760000000001</v>
      </c>
    </row>
    <row r="13" spans="1:7" x14ac:dyDescent="0.25">
      <c r="A13" s="35" t="s">
        <v>36</v>
      </c>
      <c r="B13" s="43">
        <v>19508194617</v>
      </c>
      <c r="C13" s="42" t="s">
        <v>90</v>
      </c>
      <c r="D13" s="43" t="s">
        <v>50</v>
      </c>
      <c r="E13" s="37">
        <v>106733.299</v>
      </c>
      <c r="F13" s="37">
        <v>83</v>
      </c>
      <c r="G13" s="37">
        <v>2205.9070000000002</v>
      </c>
    </row>
    <row r="14" spans="1:7" x14ac:dyDescent="0.25">
      <c r="A14" s="35" t="s">
        <v>30</v>
      </c>
      <c r="B14" s="43">
        <v>57233130801</v>
      </c>
      <c r="C14" s="42" t="s">
        <v>91</v>
      </c>
      <c r="D14" s="43" t="s">
        <v>50</v>
      </c>
      <c r="E14" s="37">
        <v>94846.032000000007</v>
      </c>
      <c r="F14" s="37">
        <v>43</v>
      </c>
      <c r="G14" s="37">
        <v>2692.0749999999998</v>
      </c>
    </row>
    <row r="15" spans="1:7" x14ac:dyDescent="0.25">
      <c r="A15" s="35" t="s">
        <v>37</v>
      </c>
      <c r="B15" s="41">
        <v>29050776382</v>
      </c>
      <c r="C15" s="42" t="s">
        <v>100</v>
      </c>
      <c r="D15" s="43" t="s">
        <v>50</v>
      </c>
      <c r="E15" s="37">
        <v>52178.974000000002</v>
      </c>
      <c r="F15" s="37">
        <v>35</v>
      </c>
      <c r="G15" s="37">
        <v>1233.5450000000001</v>
      </c>
    </row>
    <row r="16" spans="1:7" ht="15" customHeight="1" x14ac:dyDescent="0.25">
      <c r="A16" s="93" t="s">
        <v>102</v>
      </c>
      <c r="B16" s="94"/>
      <c r="C16" s="94"/>
      <c r="D16" s="95"/>
      <c r="E16" s="38">
        <f>SUM(E6:E15)</f>
        <v>12638739.615</v>
      </c>
      <c r="F16" s="38">
        <f>SUM(F6:F15)</f>
        <v>7293</v>
      </c>
      <c r="G16" s="38">
        <f>SUM(G6:G15)</f>
        <v>1144945.7019999998</v>
      </c>
    </row>
    <row r="17" spans="1:7" ht="15" customHeight="1" x14ac:dyDescent="0.25">
      <c r="A17" s="96" t="s">
        <v>103</v>
      </c>
      <c r="B17" s="97"/>
      <c r="C17" s="97"/>
      <c r="D17" s="98"/>
      <c r="E17" s="39">
        <v>13248719.547</v>
      </c>
      <c r="F17" s="39">
        <v>8618</v>
      </c>
      <c r="G17" s="39">
        <v>1192311.0049999999</v>
      </c>
    </row>
    <row r="18" spans="1:7" ht="15" customHeight="1" x14ac:dyDescent="0.25">
      <c r="A18" s="99" t="s">
        <v>104</v>
      </c>
      <c r="B18" s="100"/>
      <c r="C18" s="100"/>
      <c r="D18" s="101"/>
      <c r="E18" s="40">
        <f>E16/E17</f>
        <v>0.95395932944039696</v>
      </c>
      <c r="F18" s="40">
        <f>F16/F17</f>
        <v>0.84625203063355769</v>
      </c>
      <c r="G18" s="40">
        <f>G16/G17</f>
        <v>0.96027437237317115</v>
      </c>
    </row>
    <row r="19" spans="1:7" x14ac:dyDescent="0.25">
      <c r="A19" s="87" t="s">
        <v>51</v>
      </c>
      <c r="B19" s="88"/>
      <c r="C19" s="88"/>
      <c r="D19" s="88"/>
      <c r="E19" s="88"/>
      <c r="F19" s="88"/>
      <c r="G19" s="88"/>
    </row>
  </sheetData>
  <mergeCells count="4">
    <mergeCell ref="A19:G19"/>
    <mergeCell ref="A16:D16"/>
    <mergeCell ref="A17:D17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A4" sqref="A4"/>
    </sheetView>
  </sheetViews>
  <sheetFormatPr defaultRowHeight="15" x14ac:dyDescent="0.25"/>
  <cols>
    <col min="1" max="1" width="5.42578125" style="45" customWidth="1"/>
    <col min="2" max="2" width="26.5703125" style="46" bestFit="1" customWidth="1"/>
    <col min="3" max="3" width="5.7109375" style="45" customWidth="1"/>
    <col min="4" max="5" width="8.42578125" style="45" customWidth="1"/>
    <col min="6" max="6" width="9.7109375" style="45" customWidth="1"/>
    <col min="7" max="8" width="9.85546875" style="45" bestFit="1" customWidth="1"/>
    <col min="9" max="9" width="8.7109375" style="45" bestFit="1" customWidth="1"/>
    <col min="10" max="11" width="8.85546875" style="45" bestFit="1" customWidth="1"/>
    <col min="12" max="12" width="6.7109375" style="45" bestFit="1" customWidth="1"/>
    <col min="13" max="16384" width="9.140625" style="45"/>
  </cols>
  <sheetData>
    <row r="3" spans="1:11" x14ac:dyDescent="0.25">
      <c r="A3" s="106" t="s">
        <v>113</v>
      </c>
    </row>
    <row r="4" spans="1:11" x14ac:dyDescent="0.25">
      <c r="J4" s="59" t="s">
        <v>109</v>
      </c>
    </row>
    <row r="5" spans="1:11" ht="24" customHeight="1" x14ac:dyDescent="0.25">
      <c r="A5" s="102" t="s">
        <v>75</v>
      </c>
      <c r="B5" s="103"/>
      <c r="C5" s="102" t="s">
        <v>39</v>
      </c>
      <c r="D5" s="104"/>
      <c r="E5" s="104"/>
      <c r="F5" s="105" t="s">
        <v>40</v>
      </c>
      <c r="G5" s="105"/>
      <c r="H5" s="105"/>
      <c r="I5" s="102" t="s">
        <v>42</v>
      </c>
      <c r="J5" s="104"/>
      <c r="K5" s="104"/>
    </row>
    <row r="6" spans="1:11" x14ac:dyDescent="0.25">
      <c r="A6" s="60" t="s">
        <v>76</v>
      </c>
      <c r="B6" s="61" t="s">
        <v>77</v>
      </c>
      <c r="C6" s="60" t="s">
        <v>72</v>
      </c>
      <c r="D6" s="60" t="s">
        <v>73</v>
      </c>
      <c r="E6" s="60" t="s">
        <v>74</v>
      </c>
      <c r="F6" s="60" t="s">
        <v>47</v>
      </c>
      <c r="G6" s="60" t="s">
        <v>93</v>
      </c>
      <c r="H6" s="60" t="s">
        <v>38</v>
      </c>
      <c r="I6" s="60" t="s">
        <v>47</v>
      </c>
      <c r="J6" s="60" t="s">
        <v>93</v>
      </c>
      <c r="K6" s="60" t="s">
        <v>38</v>
      </c>
    </row>
    <row r="7" spans="1:11" x14ac:dyDescent="0.25">
      <c r="A7" s="62">
        <v>21</v>
      </c>
      <c r="B7" s="63" t="s">
        <v>63</v>
      </c>
      <c r="C7" s="64">
        <v>166</v>
      </c>
      <c r="D7" s="65">
        <v>107</v>
      </c>
      <c r="E7" s="65">
        <v>59</v>
      </c>
      <c r="F7" s="66">
        <v>13060536.822000001</v>
      </c>
      <c r="G7" s="67">
        <v>13052484.688999999</v>
      </c>
      <c r="H7" s="68">
        <v>99.938347610747229</v>
      </c>
      <c r="I7" s="69">
        <v>1514940.243</v>
      </c>
      <c r="J7" s="69">
        <v>1119302.7439999999</v>
      </c>
      <c r="K7" s="70">
        <v>73.884283500415265</v>
      </c>
    </row>
    <row r="8" spans="1:11" x14ac:dyDescent="0.25">
      <c r="A8" s="62">
        <v>1</v>
      </c>
      <c r="B8" s="63" t="s">
        <v>60</v>
      </c>
      <c r="C8" s="64">
        <v>23</v>
      </c>
      <c r="D8" s="65">
        <v>15</v>
      </c>
      <c r="E8" s="65">
        <v>8</v>
      </c>
      <c r="F8" s="66">
        <v>55924.574000000001</v>
      </c>
      <c r="G8" s="67">
        <v>46717.216999999997</v>
      </c>
      <c r="H8" s="68">
        <v>83.536115983646113</v>
      </c>
      <c r="I8" s="71">
        <v>-4729.1009999999997</v>
      </c>
      <c r="J8" s="71">
        <v>-4561.3140000000003</v>
      </c>
      <c r="K8" s="68">
        <v>96.452031792089016</v>
      </c>
    </row>
    <row r="9" spans="1:11" x14ac:dyDescent="0.25">
      <c r="A9" s="62">
        <v>17</v>
      </c>
      <c r="B9" s="63" t="s">
        <v>53</v>
      </c>
      <c r="C9" s="64">
        <v>17</v>
      </c>
      <c r="D9" s="65">
        <v>10</v>
      </c>
      <c r="E9" s="65">
        <v>7</v>
      </c>
      <c r="F9" s="66">
        <v>42808.442000000003</v>
      </c>
      <c r="G9" s="67">
        <v>24645.661</v>
      </c>
      <c r="H9" s="68">
        <v>57.571964427016518</v>
      </c>
      <c r="I9" s="71">
        <v>-19.274999999999999</v>
      </c>
      <c r="J9" s="71">
        <v>-439.95800000000003</v>
      </c>
      <c r="K9" s="70" t="s">
        <v>92</v>
      </c>
    </row>
    <row r="10" spans="1:11" x14ac:dyDescent="0.25">
      <c r="A10" s="62">
        <v>18</v>
      </c>
      <c r="B10" s="63" t="s">
        <v>64</v>
      </c>
      <c r="C10" s="64">
        <v>16</v>
      </c>
      <c r="D10" s="65">
        <v>8</v>
      </c>
      <c r="E10" s="65">
        <v>8</v>
      </c>
      <c r="F10" s="66">
        <v>14281.619000000001</v>
      </c>
      <c r="G10" s="67">
        <v>18206.920999999998</v>
      </c>
      <c r="H10" s="68">
        <v>127.48499312297857</v>
      </c>
      <c r="I10" s="71">
        <v>-629.14599999999996</v>
      </c>
      <c r="J10" s="69">
        <v>710.35</v>
      </c>
      <c r="K10" s="68" t="s">
        <v>23</v>
      </c>
    </row>
    <row r="11" spans="1:11" x14ac:dyDescent="0.25">
      <c r="A11" s="62">
        <v>8</v>
      </c>
      <c r="B11" s="72" t="s">
        <v>54</v>
      </c>
      <c r="C11" s="64">
        <v>24</v>
      </c>
      <c r="D11" s="65">
        <v>16</v>
      </c>
      <c r="E11" s="65">
        <v>8</v>
      </c>
      <c r="F11" s="66">
        <v>15621.434999999999</v>
      </c>
      <c r="G11" s="67">
        <v>15733.370999999999</v>
      </c>
      <c r="H11" s="68">
        <v>100.71655388893529</v>
      </c>
      <c r="I11" s="69">
        <v>2140.165</v>
      </c>
      <c r="J11" s="69">
        <v>1946.117</v>
      </c>
      <c r="K11" s="70">
        <v>90.933035536979617</v>
      </c>
    </row>
    <row r="12" spans="1:11" x14ac:dyDescent="0.25">
      <c r="A12" s="73">
        <v>5</v>
      </c>
      <c r="B12" s="63" t="s">
        <v>57</v>
      </c>
      <c r="C12" s="74">
        <v>9</v>
      </c>
      <c r="D12" s="75">
        <v>7</v>
      </c>
      <c r="E12" s="75">
        <v>2</v>
      </c>
      <c r="F12" s="76">
        <v>11628.082</v>
      </c>
      <c r="G12" s="67">
        <v>14751.335999999999</v>
      </c>
      <c r="H12" s="77">
        <v>126.85958010960019</v>
      </c>
      <c r="I12" s="69">
        <v>568.00400000000002</v>
      </c>
      <c r="J12" s="69">
        <v>691.40099999999995</v>
      </c>
      <c r="K12" s="78">
        <v>121.72467095302146</v>
      </c>
    </row>
    <row r="13" spans="1:11" x14ac:dyDescent="0.25">
      <c r="A13" s="62">
        <v>10</v>
      </c>
      <c r="B13" s="72" t="s">
        <v>68</v>
      </c>
      <c r="C13" s="64">
        <v>1</v>
      </c>
      <c r="D13" s="65">
        <v>1</v>
      </c>
      <c r="E13" s="65">
        <v>0</v>
      </c>
      <c r="F13" s="66">
        <v>9369.0609999999997</v>
      </c>
      <c r="G13" s="67">
        <v>13657.203</v>
      </c>
      <c r="H13" s="68">
        <v>145.76917580107548</v>
      </c>
      <c r="I13" s="69">
        <v>399.154</v>
      </c>
      <c r="J13" s="69">
        <v>297.69299999999998</v>
      </c>
      <c r="K13" s="70">
        <v>74.580988791293592</v>
      </c>
    </row>
    <row r="14" spans="1:11" x14ac:dyDescent="0.25">
      <c r="A14" s="62">
        <v>14</v>
      </c>
      <c r="B14" s="72" t="s">
        <v>61</v>
      </c>
      <c r="C14" s="64">
        <v>15</v>
      </c>
      <c r="D14" s="65">
        <v>10</v>
      </c>
      <c r="E14" s="65">
        <v>5</v>
      </c>
      <c r="F14" s="66">
        <v>9229.5490000000009</v>
      </c>
      <c r="G14" s="67">
        <v>12123.159</v>
      </c>
      <c r="H14" s="68">
        <v>131.35158608508391</v>
      </c>
      <c r="I14" s="71">
        <v>-1169.414</v>
      </c>
      <c r="J14" s="69">
        <v>290.42200000000003</v>
      </c>
      <c r="K14" s="70" t="s">
        <v>23</v>
      </c>
    </row>
    <row r="15" spans="1:11" x14ac:dyDescent="0.25">
      <c r="A15" s="62">
        <v>19</v>
      </c>
      <c r="B15" s="72" t="s">
        <v>58</v>
      </c>
      <c r="C15" s="64">
        <v>7</v>
      </c>
      <c r="D15" s="65">
        <v>6</v>
      </c>
      <c r="E15" s="79">
        <v>1</v>
      </c>
      <c r="F15" s="66">
        <v>6327.3159999999998</v>
      </c>
      <c r="G15" s="67">
        <v>11842.338</v>
      </c>
      <c r="H15" s="68">
        <v>187.16210791431945</v>
      </c>
      <c r="I15" s="69">
        <v>291.96300000000002</v>
      </c>
      <c r="J15" s="69">
        <v>534.27099999999996</v>
      </c>
      <c r="K15" s="70">
        <v>182.99270798012077</v>
      </c>
    </row>
    <row r="16" spans="1:11" x14ac:dyDescent="0.25">
      <c r="A16" s="62">
        <v>20</v>
      </c>
      <c r="B16" s="72" t="s">
        <v>56</v>
      </c>
      <c r="C16" s="64">
        <v>9</v>
      </c>
      <c r="D16" s="65">
        <v>7</v>
      </c>
      <c r="E16" s="65">
        <v>2</v>
      </c>
      <c r="F16" s="66">
        <v>10356.069</v>
      </c>
      <c r="G16" s="67">
        <v>10345.862999999999</v>
      </c>
      <c r="H16" s="68">
        <v>99.901449092314849</v>
      </c>
      <c r="I16" s="71">
        <v>-67.471000000000004</v>
      </c>
      <c r="J16" s="69">
        <v>991.03200000000004</v>
      </c>
      <c r="K16" s="70" t="s">
        <v>23</v>
      </c>
    </row>
    <row r="17" spans="1:11" x14ac:dyDescent="0.25">
      <c r="A17" s="73">
        <v>15</v>
      </c>
      <c r="B17" s="72" t="s">
        <v>66</v>
      </c>
      <c r="C17" s="64">
        <v>3</v>
      </c>
      <c r="D17" s="65">
        <v>2</v>
      </c>
      <c r="E17" s="79">
        <v>1</v>
      </c>
      <c r="F17" s="66">
        <v>8249.9930000000004</v>
      </c>
      <c r="G17" s="67">
        <v>8404.1260000000002</v>
      </c>
      <c r="H17" s="68">
        <v>101.86828037308638</v>
      </c>
      <c r="I17" s="71">
        <v>-753.09400000000005</v>
      </c>
      <c r="J17" s="69">
        <v>164.56</v>
      </c>
      <c r="K17" s="70" t="s">
        <v>23</v>
      </c>
    </row>
    <row r="18" spans="1:11" x14ac:dyDescent="0.25">
      <c r="A18" s="62">
        <v>9</v>
      </c>
      <c r="B18" s="72" t="s">
        <v>52</v>
      </c>
      <c r="C18" s="64">
        <v>2</v>
      </c>
      <c r="D18" s="65">
        <v>1</v>
      </c>
      <c r="E18" s="79">
        <v>1</v>
      </c>
      <c r="F18" s="66">
        <v>5863.8559999999998</v>
      </c>
      <c r="G18" s="67">
        <v>5110.8999999999996</v>
      </c>
      <c r="H18" s="68">
        <v>87.159370898603242</v>
      </c>
      <c r="I18" s="71">
        <v>-211.00899999999999</v>
      </c>
      <c r="J18" s="71">
        <v>-159.16499999999999</v>
      </c>
      <c r="K18" s="70">
        <v>75.430431877313282</v>
      </c>
    </row>
    <row r="19" spans="1:11" x14ac:dyDescent="0.25">
      <c r="A19" s="62">
        <v>16</v>
      </c>
      <c r="B19" s="72" t="s">
        <v>62</v>
      </c>
      <c r="C19" s="64">
        <v>4</v>
      </c>
      <c r="D19" s="65">
        <v>4</v>
      </c>
      <c r="E19" s="79">
        <v>0</v>
      </c>
      <c r="F19" s="66">
        <v>2919.4119999999998</v>
      </c>
      <c r="G19" s="67">
        <v>3872.5259999999998</v>
      </c>
      <c r="H19" s="68">
        <v>132.64746462643848</v>
      </c>
      <c r="I19" s="69">
        <v>317.62400000000002</v>
      </c>
      <c r="J19" s="69">
        <v>127.571</v>
      </c>
      <c r="K19" s="70">
        <v>40.164156360980279</v>
      </c>
    </row>
    <row r="20" spans="1:11" x14ac:dyDescent="0.25">
      <c r="A20" s="62">
        <v>3</v>
      </c>
      <c r="B20" s="72" t="s">
        <v>55</v>
      </c>
      <c r="C20" s="64">
        <v>8</v>
      </c>
      <c r="D20" s="65">
        <v>6</v>
      </c>
      <c r="E20" s="79">
        <v>2</v>
      </c>
      <c r="F20" s="66">
        <v>3466.02</v>
      </c>
      <c r="G20" s="67">
        <v>3470.7150000000001</v>
      </c>
      <c r="H20" s="68">
        <v>100.13545796042725</v>
      </c>
      <c r="I20" s="71">
        <v>-1464.193</v>
      </c>
      <c r="J20" s="69">
        <v>315.279</v>
      </c>
      <c r="K20" s="70" t="s">
        <v>23</v>
      </c>
    </row>
    <row r="21" spans="1:11" x14ac:dyDescent="0.25">
      <c r="A21" s="62">
        <v>12</v>
      </c>
      <c r="B21" s="72" t="s">
        <v>70</v>
      </c>
      <c r="C21" s="64">
        <v>4</v>
      </c>
      <c r="D21" s="65">
        <v>4</v>
      </c>
      <c r="E21" s="65">
        <v>0</v>
      </c>
      <c r="F21" s="66">
        <v>1295.0830000000001</v>
      </c>
      <c r="G21" s="67">
        <v>2221.46</v>
      </c>
      <c r="H21" s="68">
        <v>171.53031890620139</v>
      </c>
      <c r="I21" s="69">
        <v>166.51400000000001</v>
      </c>
      <c r="J21" s="69">
        <v>309.93700000000001</v>
      </c>
      <c r="K21" s="70">
        <v>186.13269755095666</v>
      </c>
    </row>
    <row r="22" spans="1:11" x14ac:dyDescent="0.25">
      <c r="A22" s="73">
        <v>11</v>
      </c>
      <c r="B22" s="72" t="s">
        <v>65</v>
      </c>
      <c r="C22" s="64">
        <v>1</v>
      </c>
      <c r="D22" s="65">
        <v>1</v>
      </c>
      <c r="E22" s="65">
        <v>0</v>
      </c>
      <c r="F22" s="66">
        <v>1953.4670000000001</v>
      </c>
      <c r="G22" s="67">
        <v>1943.038</v>
      </c>
      <c r="H22" s="68">
        <v>99.466128683003092</v>
      </c>
      <c r="I22" s="69">
        <v>142.57599999999999</v>
      </c>
      <c r="J22" s="69">
        <v>52.859000000000002</v>
      </c>
      <c r="K22" s="70">
        <v>37.074262147907085</v>
      </c>
    </row>
    <row r="23" spans="1:11" x14ac:dyDescent="0.25">
      <c r="A23" s="62">
        <v>4</v>
      </c>
      <c r="B23" s="72" t="s">
        <v>69</v>
      </c>
      <c r="C23" s="64">
        <v>3</v>
      </c>
      <c r="D23" s="65">
        <v>3</v>
      </c>
      <c r="E23" s="79">
        <v>0</v>
      </c>
      <c r="F23" s="66">
        <v>1372.3879999999999</v>
      </c>
      <c r="G23" s="67">
        <v>1208.67</v>
      </c>
      <c r="H23" s="68">
        <v>88.070574793717228</v>
      </c>
      <c r="I23" s="69">
        <v>319.69799999999998</v>
      </c>
      <c r="J23" s="69">
        <v>161.49199999999999</v>
      </c>
      <c r="K23" s="70">
        <v>50.513922514372943</v>
      </c>
    </row>
    <row r="24" spans="1:11" x14ac:dyDescent="0.25">
      <c r="A24" s="62">
        <v>7</v>
      </c>
      <c r="B24" s="72" t="s">
        <v>67</v>
      </c>
      <c r="C24" s="64">
        <v>2</v>
      </c>
      <c r="D24" s="65">
        <v>1</v>
      </c>
      <c r="E24" s="65">
        <v>1</v>
      </c>
      <c r="F24" s="66">
        <v>780.65599999999995</v>
      </c>
      <c r="G24" s="67">
        <v>842.399</v>
      </c>
      <c r="H24" s="68">
        <v>107.90911746018732</v>
      </c>
      <c r="I24" s="69">
        <v>200.65199999999999</v>
      </c>
      <c r="J24" s="71">
        <v>-22.302</v>
      </c>
      <c r="K24" s="70" t="s">
        <v>23</v>
      </c>
    </row>
    <row r="25" spans="1:11" x14ac:dyDescent="0.25">
      <c r="A25" s="62">
        <v>2</v>
      </c>
      <c r="B25" s="72" t="s">
        <v>59</v>
      </c>
      <c r="C25" s="64">
        <v>2</v>
      </c>
      <c r="D25" s="65">
        <v>1</v>
      </c>
      <c r="E25" s="65">
        <v>1</v>
      </c>
      <c r="F25" s="66">
        <v>447.185</v>
      </c>
      <c r="G25" s="67">
        <v>739.67399999999998</v>
      </c>
      <c r="H25" s="68">
        <v>165.40671086910339</v>
      </c>
      <c r="I25" s="69">
        <v>23.126999999999999</v>
      </c>
      <c r="J25" s="69">
        <v>30.690999999999999</v>
      </c>
      <c r="K25" s="70">
        <v>132.7063605309811</v>
      </c>
    </row>
    <row r="26" spans="1:11" x14ac:dyDescent="0.25">
      <c r="A26" s="62">
        <v>6</v>
      </c>
      <c r="B26" s="72" t="s">
        <v>71</v>
      </c>
      <c r="C26" s="64">
        <v>1</v>
      </c>
      <c r="D26" s="65">
        <v>0</v>
      </c>
      <c r="E26" s="65">
        <v>1</v>
      </c>
      <c r="F26" s="66">
        <v>549.48599999999999</v>
      </c>
      <c r="G26" s="67">
        <v>398.28100000000001</v>
      </c>
      <c r="H26" s="68">
        <v>72.482465431330368</v>
      </c>
      <c r="I26" s="71">
        <v>-75.606999999999999</v>
      </c>
      <c r="J26" s="71">
        <v>-94.126000000000005</v>
      </c>
      <c r="K26" s="70">
        <v>124.49376380493871</v>
      </c>
    </row>
    <row r="27" spans="1:11" x14ac:dyDescent="0.25">
      <c r="A27" s="62">
        <v>13</v>
      </c>
      <c r="B27" s="72" t="s">
        <v>97</v>
      </c>
      <c r="C27" s="64">
        <v>1</v>
      </c>
      <c r="D27" s="65">
        <v>0</v>
      </c>
      <c r="E27" s="65">
        <v>1</v>
      </c>
      <c r="F27" s="66">
        <v>0</v>
      </c>
      <c r="G27" s="67">
        <v>0</v>
      </c>
      <c r="H27" s="68" t="s">
        <v>23</v>
      </c>
      <c r="I27" s="69">
        <v>0</v>
      </c>
      <c r="J27" s="71">
        <v>-17.507000000000001</v>
      </c>
      <c r="K27" s="70" t="s">
        <v>23</v>
      </c>
    </row>
    <row r="28" spans="1:11" x14ac:dyDescent="0.25">
      <c r="A28" s="80"/>
      <c r="B28" s="81" t="s">
        <v>78</v>
      </c>
      <c r="C28" s="82">
        <v>318</v>
      </c>
      <c r="D28" s="82">
        <v>210</v>
      </c>
      <c r="E28" s="82">
        <v>108</v>
      </c>
      <c r="F28" s="83">
        <v>13262980.515000001</v>
      </c>
      <c r="G28" s="82">
        <v>13248719.547</v>
      </c>
      <c r="H28" s="84">
        <v>99.892475390551382</v>
      </c>
      <c r="I28" s="85">
        <v>1510391.41</v>
      </c>
      <c r="J28" s="85">
        <v>1120632.047</v>
      </c>
      <c r="K28" s="84">
        <v>74.194810668315441</v>
      </c>
    </row>
    <row r="29" spans="1:11" x14ac:dyDescent="0.25">
      <c r="A29" s="86" t="s">
        <v>112</v>
      </c>
    </row>
  </sheetData>
  <sortState ref="A7:K27">
    <sortCondition descending="1" ref="G7:G27"/>
  </sortState>
  <mergeCells count="4">
    <mergeCell ref="A5:B5"/>
    <mergeCell ref="C5:E5"/>
    <mergeCell ref="F5:H5"/>
    <mergeCell ref="I5:K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1. i 2.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dcterms:created xsi:type="dcterms:W3CDTF">2015-02-16T09:02:58Z</dcterms:created>
  <dcterms:modified xsi:type="dcterms:W3CDTF">2021-05-17T07:38:49Z</dcterms:modified>
</cp:coreProperties>
</file>