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22455" windowHeight="8550"/>
  </bookViews>
  <sheets>
    <sheet name="Tablica 1" sheetId="1" r:id="rId1"/>
    <sheet name="Tablica 2" sheetId="2" r:id="rId2"/>
    <sheet name="Grafikon 1 " sheetId="3" r:id="rId3"/>
    <sheet name="Tablica 3" sheetId="5" r:id="rId4"/>
    <sheet name="10.51_po zupanijama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F16" i="2" l="1"/>
  <c r="G16" i="2"/>
  <c r="E16" i="2"/>
  <c r="F8" i="2"/>
  <c r="F7" i="2"/>
  <c r="F6" i="2"/>
  <c r="H6" i="1"/>
  <c r="H12" i="1"/>
  <c r="H11" i="1"/>
  <c r="H10" i="1"/>
  <c r="H9" i="1"/>
  <c r="H8" i="1"/>
  <c r="H7" i="1"/>
  <c r="H13" i="1"/>
  <c r="H14" i="1"/>
  <c r="H15" i="1"/>
  <c r="H16" i="1"/>
  <c r="H17" i="1"/>
  <c r="H24" i="1"/>
  <c r="H25" i="1"/>
  <c r="H28" i="1"/>
  <c r="H29" i="1"/>
  <c r="F15" i="2" l="1"/>
  <c r="F14" i="2"/>
  <c r="F13" i="2"/>
  <c r="F12" i="2"/>
  <c r="F11" i="2"/>
  <c r="F10" i="2"/>
  <c r="F9" i="2"/>
  <c r="G16" i="5"/>
  <c r="G18" i="5" s="1"/>
  <c r="F16" i="5"/>
  <c r="F18" i="5" s="1"/>
  <c r="E16" i="5"/>
  <c r="E18" i="5" s="1"/>
  <c r="G21" i="1" l="1"/>
  <c r="G19" i="1"/>
  <c r="B26" i="1" l="1"/>
  <c r="C26" i="1"/>
  <c r="D26" i="1"/>
  <c r="E26" i="1"/>
  <c r="F26" i="1"/>
  <c r="B27" i="1"/>
  <c r="H27" i="1" s="1"/>
  <c r="C27" i="1"/>
  <c r="D27" i="1"/>
  <c r="E27" i="1"/>
  <c r="F27" i="1"/>
  <c r="B22" i="1"/>
  <c r="H22" i="1" s="1"/>
  <c r="C22" i="1"/>
  <c r="D22" i="1"/>
  <c r="E22" i="1"/>
  <c r="F22" i="1"/>
  <c r="B18" i="1"/>
  <c r="H18" i="1" s="1"/>
  <c r="C18" i="1"/>
  <c r="C19" i="1" s="1"/>
  <c r="D18" i="1"/>
  <c r="D19" i="1" s="1"/>
  <c r="E18" i="1"/>
  <c r="E19" i="1" s="1"/>
  <c r="F18" i="1"/>
  <c r="B20" i="1"/>
  <c r="C20" i="1"/>
  <c r="C21" i="1" s="1"/>
  <c r="D20" i="1"/>
  <c r="D21" i="1" s="1"/>
  <c r="E20" i="1"/>
  <c r="E21" i="1" s="1"/>
  <c r="F20" i="1"/>
  <c r="H20" i="1" l="1"/>
  <c r="B21" i="1"/>
  <c r="B19" i="1"/>
  <c r="F21" i="1"/>
  <c r="F19" i="1"/>
</calcChain>
</file>

<file path=xl/sharedStrings.xml><?xml version="1.0" encoding="utf-8"?>
<sst xmlns="http://schemas.openxmlformats.org/spreadsheetml/2006/main" count="230" uniqueCount="140">
  <si>
    <t>Broj poduzetnika</t>
  </si>
  <si>
    <t>Broj zaposlenih</t>
  </si>
  <si>
    <t>Broj dobitaša</t>
  </si>
  <si>
    <t>Broj gubitaša</t>
  </si>
  <si>
    <t>Broj investitora</t>
  </si>
  <si>
    <t>Broj uvoznika</t>
  </si>
  <si>
    <t>Broj izvoznika</t>
  </si>
  <si>
    <t>Trgovinski saldo</t>
  </si>
  <si>
    <t>Prosječna mjesečna neto plaća po zaposlenom</t>
  </si>
  <si>
    <t>Dobit prije oporezivanja</t>
  </si>
  <si>
    <t>Gubitak prije oporezivanja</t>
  </si>
  <si>
    <t>Dobit razdoblja</t>
  </si>
  <si>
    <t>Gubitak razdoblja</t>
  </si>
  <si>
    <t>Udio u ukupnim prihodima</t>
  </si>
  <si>
    <t>Ukupni prihodi</t>
  </si>
  <si>
    <t>Ukupni rashodi</t>
  </si>
  <si>
    <t>Porez na dobit</t>
  </si>
  <si>
    <t xml:space="preserve">Konsolid. financ. rezultat – dobit (+) ili gubitak (-) razdoblja </t>
  </si>
  <si>
    <t>2015.</t>
  </si>
  <si>
    <t>2016.</t>
  </si>
  <si>
    <t>2017.</t>
  </si>
  <si>
    <t>2018.</t>
  </si>
  <si>
    <t>2019.</t>
  </si>
  <si>
    <t>Opis</t>
  </si>
  <si>
    <t>-</t>
  </si>
  <si>
    <t>Rang</t>
  </si>
  <si>
    <t>OIB</t>
  </si>
  <si>
    <t>Naziv</t>
  </si>
  <si>
    <t>Sjedište</t>
  </si>
  <si>
    <t>Udio</t>
  </si>
  <si>
    <t>Dobit ili gubitak razdoblja</t>
  </si>
  <si>
    <t>Ukupno top 10 poduzetnika po UP u djelatnosti 10.51</t>
  </si>
  <si>
    <t>2020.</t>
  </si>
  <si>
    <t>Index</t>
  </si>
  <si>
    <t>Dobit razdoblja (+) ili gubitak razdoblja (-)</t>
  </si>
  <si>
    <t>Za ukupno RH</t>
  </si>
  <si>
    <t>Za sve veličine i sve oznake vlasništva</t>
  </si>
  <si>
    <t>Za djelatnost: C1051 Djelatnosti mljekara i proizvođača sira</t>
  </si>
  <si>
    <t>Iznosi u tisućama kuna, prosječne plaće u kunama</t>
  </si>
  <si>
    <t xml:space="preserve"> (iznosi u tisućama kuna)</t>
  </si>
  <si>
    <t>Neto dobit/gubitak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</si>
  <si>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</si>
  <si>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</si>
  <si>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</si>
  <si>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</si>
  <si>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</si>
  <si>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</si>
  <si>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</si>
  <si>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</si>
  <si>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</si>
  <si>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</si>
  <si>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ZAGREBAČKA</t>
  </si>
  <si>
    <t>KRAPINSKO-ZAGORSKA</t>
  </si>
  <si>
    <t>KARLOVAČKA</t>
  </si>
  <si>
    <t>VARAŽDINSKA</t>
  </si>
  <si>
    <t>BJELOVARSKO-BILOGORSKA</t>
  </si>
  <si>
    <t>LIČKO-SENJSKA</t>
  </si>
  <si>
    <t>ZADARSKA</t>
  </si>
  <si>
    <t>OSJEČKO-BARANJSKA</t>
  </si>
  <si>
    <t>VUKOVARSKO-SRIJEMSKA</t>
  </si>
  <si>
    <t>ISTARSKA</t>
  </si>
  <si>
    <t>GRAD ZAGREB</t>
  </si>
  <si>
    <t>Izvor: Fina, Registar godišnjih financijskih izvještaja, obrada GFI-a za 2020. godinu</t>
  </si>
  <si>
    <t>Ukupno TOP 10 poduzetnika u djelatnosti 10.51</t>
  </si>
  <si>
    <t>Udio TOP 10 u djelatnosti 10.51</t>
  </si>
  <si>
    <t>EKO GACKA PZ</t>
  </si>
  <si>
    <t>Šifra i naziv županije</t>
  </si>
  <si>
    <t>Troškovi osoblja</t>
  </si>
  <si>
    <t>Neto nadnice i plaće</t>
  </si>
  <si>
    <t>Prosječan broj zaposlenih na bazi sati rada</t>
  </si>
  <si>
    <t>Izvoz u razdoblju</t>
  </si>
  <si>
    <t>Uvoz u razdoblju</t>
  </si>
  <si>
    <t>Trgovinski saldo (izvoz - uvoz)</t>
  </si>
  <si>
    <t>Investicije u razdoblju</t>
  </si>
  <si>
    <t>Žup.</t>
  </si>
  <si>
    <t>Naziv županije</t>
  </si>
  <si>
    <t>svih</t>
  </si>
  <si>
    <t>dobitaša</t>
  </si>
  <si>
    <t>gubitaša</t>
  </si>
  <si>
    <t>izvoznika</t>
  </si>
  <si>
    <t>uvoznika</t>
  </si>
  <si>
    <t>investitora</t>
  </si>
  <si>
    <t>bez investicija</t>
  </si>
  <si>
    <t>SISAČKO-MOSLAVAČKA</t>
  </si>
  <si>
    <t>&gt;&gt;100</t>
  </si>
  <si>
    <t>KOPRIVNIČKO-KRIŽEVAČKA</t>
  </si>
  <si>
    <t>PRIMORSKO-GORANSKA</t>
  </si>
  <si>
    <t>VIROVITIČKO-PODRAVSKA</t>
  </si>
  <si>
    <t>POŽEŠKO-SLAVONSKA</t>
  </si>
  <si>
    <t>BRODSKO-POSAVSKA</t>
  </si>
  <si>
    <t>ŠIBENSKO-KNINSKA</t>
  </si>
  <si>
    <t>SPLITSKO-DALMATINSKA</t>
  </si>
  <si>
    <t>MEĐIMURSKA</t>
  </si>
  <si>
    <t>UKUPNO SVE ŽUPANIJE</t>
  </si>
  <si>
    <t>Ukupno svi poduzetnici (68) u djelatnosti 10.51</t>
  </si>
  <si>
    <t>Indeks 2020./15.</t>
  </si>
  <si>
    <t>(iznosi u tisućama kuna, prosječne plaće u kunama)</t>
  </si>
  <si>
    <t>Izvor: Fina, Registar godišnjih financijskih izvještaja, obrada GFI-a za razdoblje 2015.-2020. godine</t>
  </si>
  <si>
    <t>Bruto investicije samo u novu dugotrajnu imovinu</t>
  </si>
  <si>
    <t>Bruto investicije u dugotrajnu mater. i nemater. imovinu</t>
  </si>
  <si>
    <t>Prihodi od prodaje u inozemstvu</t>
  </si>
  <si>
    <t>Uvoz (uključuje i stjecanje) u razdoblju</t>
  </si>
  <si>
    <t>Prihodi od prodaje u zemlji</t>
  </si>
  <si>
    <t>(iznosi u tisućama kuna)</t>
  </si>
  <si>
    <t>00887580483</t>
  </si>
  <si>
    <t>03468580409</t>
  </si>
  <si>
    <t>Varaždin</t>
  </si>
  <si>
    <t>Zagreb</t>
  </si>
  <si>
    <t>Karlovac</t>
  </si>
  <si>
    <t>Osijek</t>
  </si>
  <si>
    <t>Veliki Zdenci</t>
  </si>
  <si>
    <t>Županja</t>
  </si>
  <si>
    <t>Desinić</t>
  </si>
  <si>
    <t>Bedenica</t>
  </si>
  <si>
    <t>Kolan</t>
  </si>
  <si>
    <t>VINDIJA d.d.</t>
  </si>
  <si>
    <t>DUKAT d.d.</t>
  </si>
  <si>
    <t>KIM MLJEKARA KARLOVAC d.o.o.</t>
  </si>
  <si>
    <t>MEGGLE HRVATSKA d.o.o.</t>
  </si>
  <si>
    <t>ZDENKA-MLIJEČNI PROIZVODI d.o.o.</t>
  </si>
  <si>
    <t>NOVI DOMIL d.o.o.</t>
  </si>
  <si>
    <t>MINI MLJEKARA - VERONIKA d.o.o.</t>
  </si>
  <si>
    <t>EURO-MILK d.o.o.</t>
  </si>
  <si>
    <t>MLJEKARA SINJ d.o.o.</t>
  </si>
  <si>
    <t>SIRANA GLIGORA d.o.o.</t>
  </si>
  <si>
    <t>Izvor: Fina, Registar godišnjih financijskih izvještaja</t>
  </si>
  <si>
    <t>* Serija podataka u tablici za sve godine prikazana je iz godišnjeg financijskog izvještaja iz kolone tekuće godine.</t>
  </si>
  <si>
    <r>
      <rPr>
        <b/>
        <sz val="9"/>
        <color theme="4" tint="-0.499984740745262"/>
        <rFont val="Arial"/>
        <family val="2"/>
        <charset val="238"/>
      </rPr>
      <t>Grafikon 1.</t>
    </r>
    <r>
      <rPr>
        <sz val="9"/>
        <color theme="4" tint="-0.499984740745262"/>
        <rFont val="Arial"/>
        <family val="2"/>
        <charset val="238"/>
      </rPr>
      <t xml:space="preserve"> Neto dobit/gubitak i broj zaposlenih kod poduzetnika u djelatnosti mljekarstva i proizvođača sira, 2015.-2020. godina*</t>
    </r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</si>
  <si>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u djelatnosti mljekara i proizvođača sira, </t>
    </r>
    <r>
      <rPr>
        <u/>
        <sz val="9"/>
        <color theme="4" tint="-0.499984740745262"/>
        <rFont val="Arial"/>
        <family val="2"/>
        <charset val="238"/>
      </rPr>
      <t>prema ukupnim prihodima</t>
    </r>
    <r>
      <rPr>
        <sz val="9"/>
        <color theme="4" tint="-0.499984740745262"/>
        <rFont val="Arial"/>
        <family val="2"/>
        <charset val="238"/>
      </rPr>
      <t xml:space="preserve"> u 2020. godini</t>
    </r>
  </si>
  <si>
    <t>Ukupno SVI poduzetnici u djelatnosti 10.51</t>
  </si>
  <si>
    <t>Cestica</t>
  </si>
  <si>
    <t>Žminj</t>
  </si>
  <si>
    <t>Otočac</t>
  </si>
  <si>
    <t>PG BISTROVIĆ d.o.o.</t>
  </si>
  <si>
    <t>MLJEKARA LATUS d.o.o.</t>
  </si>
  <si>
    <t>JEZIDŽIĆ d.o.o.</t>
  </si>
  <si>
    <r>
      <rPr>
        <b/>
        <sz val="9"/>
        <color theme="4" tint="-0.499984740745262"/>
        <rFont val="Arial"/>
        <family val="2"/>
        <charset val="238"/>
      </rPr>
      <t>Tablica 3.</t>
    </r>
    <r>
      <rPr>
        <sz val="9"/>
        <color theme="4" tint="-0.499984740745262"/>
        <rFont val="Arial"/>
        <family val="2"/>
        <charset val="238"/>
      </rPr>
      <t xml:space="preserve"> TOP 10 poduzetnika u djelatnosti mljekara i proizvođača sira, </t>
    </r>
    <r>
      <rPr>
        <u/>
        <sz val="9"/>
        <color theme="4" tint="-0.499984740745262"/>
        <rFont val="Arial"/>
        <family val="2"/>
        <charset val="238"/>
      </rPr>
      <t>prema dobiti razdoblja</t>
    </r>
    <r>
      <rPr>
        <sz val="9"/>
        <color theme="4" tint="-0.499984740745262"/>
        <rFont val="Arial"/>
        <family val="2"/>
        <charset val="238"/>
      </rPr>
      <t xml:space="preserve"> u 2020. godini</t>
    </r>
  </si>
  <si>
    <t>Tablica 4. Osnovni podaci poslovanja poduzetnika za 2020. godinu</t>
  </si>
  <si>
    <r>
      <rPr>
        <b/>
        <sz val="9"/>
        <color theme="4" tint="-0.499984740745262"/>
        <rFont val="Arial"/>
        <family val="2"/>
        <charset val="238"/>
      </rPr>
      <t xml:space="preserve">Tablica 1. </t>
    </r>
    <r>
      <rPr>
        <sz val="9"/>
        <color theme="4" tint="-0.499984740745262"/>
        <rFont val="Arial"/>
        <family val="2"/>
        <charset val="238"/>
      </rPr>
      <t>Osnovni financijski rezultati poduzetnika u djelatnosti mljekara i proizvođača sira (NKD 10.51), 2015.-2020. godina*</t>
    </r>
  </si>
  <si>
    <t>*Serija podataka u tablici za sve godine prikazana je iz godišnjeg financijskog izvještaja iz kolone tekuće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</si>
</sst>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_ ;[Red]\-#,##0\ "/>
    <numFmt numFmtId="166" formatCode="#,##0.0"/>
    <numFmt numFmtId="167" formatCode="0.0"/>
  </numFmts>
  <fonts count="39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2440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  <scheme val="minor"/>
    </font>
    <font>
      <i/>
      <sz val="8"/>
      <color theme="3" tint="-0.249977111117893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10"/>
      <name val="MS Sans Serif"/>
      <charset val="238"/>
    </font>
    <font>
      <sz val="8"/>
      <color theme="4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rgb="FF24406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8"/>
      <color rgb="FF244061"/>
      <name val="Arial"/>
      <family val="2"/>
      <charset val="238"/>
    </font>
    <font>
      <u/>
      <sz val="9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3" tint="0.399945066682943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3" fillId="0" borderId="0"/>
    <xf numFmtId="0" fontId="29" fillId="0" borderId="0"/>
    <xf numFmtId="0" fontId="1" fillId="0" borderId="0"/>
    <xf numFmtId="0" fontId="32" fillId="0" borderId="0"/>
  </cellStyleXfs>
  <cellXfs count="122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3" borderId="1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46" fontId="3" fillId="2" borderId="1" xfId="0" applyNumberFormat="1" applyFont="1" applyFill="1" applyBorder="1" applyAlignment="1">
      <alignment horizontal="center" vertical="center" wrapText="1"/>
    </xf>
    <xf numFmtId="0" fontId="2" fillId="0" borderId="0" xfId="1"/>
    <xf numFmtId="0" fontId="2" fillId="0" borderId="0" xfId="2"/>
    <xf numFmtId="0" fontId="24" fillId="0" borderId="0" xfId="1" applyFont="1"/>
    <xf numFmtId="0" fontId="19" fillId="0" borderId="0" xfId="1" applyFont="1"/>
    <xf numFmtId="0" fontId="28" fillId="0" borderId="0" xfId="1" applyFont="1" applyAlignment="1">
      <alignment horizontal="left" vertical="center"/>
    </xf>
    <xf numFmtId="3" fontId="26" fillId="4" borderId="3" xfId="1" applyNumberFormat="1" applyFont="1" applyFill="1" applyBorder="1" applyAlignment="1">
      <alignment horizontal="right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0" borderId="4" xfId="4" quotePrefix="1" applyNumberFormat="1" applyFont="1" applyBorder="1"/>
    <xf numFmtId="0" fontId="16" fillId="0" borderId="0" xfId="5" applyFont="1" applyAlignment="1"/>
    <xf numFmtId="0" fontId="1" fillId="0" borderId="0" xfId="5"/>
    <xf numFmtId="0" fontId="17" fillId="0" borderId="0" xfId="5" applyFont="1" applyAlignment="1"/>
    <xf numFmtId="0" fontId="18" fillId="0" borderId="0" xfId="5" applyFont="1" applyAlignment="1"/>
    <xf numFmtId="3" fontId="30" fillId="0" borderId="15" xfId="5" applyNumberFormat="1" applyFont="1" applyBorder="1" applyAlignment="1">
      <alignment vertical="center" wrapText="1"/>
    </xf>
    <xf numFmtId="3" fontId="30" fillId="0" borderId="15" xfId="5" applyNumberFormat="1" applyFont="1" applyBorder="1" applyAlignment="1">
      <alignment horizontal="right" vertical="center" wrapText="1"/>
    </xf>
    <xf numFmtId="3" fontId="30" fillId="0" borderId="16" xfId="5" applyNumberFormat="1" applyFont="1" applyBorder="1" applyAlignment="1">
      <alignment horizontal="right" vertical="center" wrapText="1"/>
    </xf>
    <xf numFmtId="166" fontId="30" fillId="0" borderId="17" xfId="5" applyNumberFormat="1" applyFont="1" applyBorder="1" applyAlignment="1">
      <alignment horizontal="right" vertical="center" wrapText="1"/>
    </xf>
    <xf numFmtId="3" fontId="30" fillId="0" borderId="18" xfId="5" applyNumberFormat="1" applyFont="1" applyBorder="1" applyAlignment="1">
      <alignment horizontal="right" vertical="center" wrapText="1"/>
    </xf>
    <xf numFmtId="3" fontId="30" fillId="0" borderId="17" xfId="5" applyNumberFormat="1" applyFont="1" applyBorder="1" applyAlignment="1">
      <alignment horizontal="right" vertical="center" wrapText="1"/>
    </xf>
    <xf numFmtId="3" fontId="30" fillId="0" borderId="8" xfId="5" applyNumberFormat="1" applyFont="1" applyBorder="1" applyAlignment="1">
      <alignment vertical="center" wrapText="1"/>
    </xf>
    <xf numFmtId="3" fontId="30" fillId="0" borderId="8" xfId="5" applyNumberFormat="1" applyFont="1" applyBorder="1" applyAlignment="1">
      <alignment horizontal="right" vertical="center" wrapText="1"/>
    </xf>
    <xf numFmtId="3" fontId="30" fillId="0" borderId="20" xfId="5" applyNumberFormat="1" applyFont="1" applyBorder="1" applyAlignment="1">
      <alignment horizontal="right" vertical="center" wrapText="1"/>
    </xf>
    <xf numFmtId="166" fontId="30" fillId="0" borderId="21" xfId="5" applyNumberFormat="1" applyFont="1" applyBorder="1" applyAlignment="1">
      <alignment horizontal="right" vertical="center" wrapText="1"/>
    </xf>
    <xf numFmtId="3" fontId="30" fillId="0" borderId="10" xfId="5" applyNumberFormat="1" applyFont="1" applyBorder="1" applyAlignment="1">
      <alignment horizontal="right" vertical="center" wrapText="1"/>
    </xf>
    <xf numFmtId="3" fontId="30" fillId="0" borderId="21" xfId="5" applyNumberFormat="1" applyFont="1" applyBorder="1" applyAlignment="1">
      <alignment horizontal="right" vertical="center" wrapText="1"/>
    </xf>
    <xf numFmtId="164" fontId="4" fillId="0" borderId="0" xfId="0" applyNumberFormat="1" applyFont="1"/>
    <xf numFmtId="0" fontId="5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5" fillId="0" borderId="0" xfId="0" applyNumberFormat="1" applyFont="1" applyAlignment="1"/>
    <xf numFmtId="0" fontId="0" fillId="0" borderId="0" xfId="0" applyNumberFormat="1" applyFont="1" applyAlignment="1"/>
    <xf numFmtId="0" fontId="33" fillId="0" borderId="0" xfId="0" applyFont="1" applyAlignment="1">
      <alignment vertical="center"/>
    </xf>
    <xf numFmtId="46" fontId="34" fillId="2" borderId="1" xfId="0" applyNumberFormat="1" applyFont="1" applyFill="1" applyBorder="1" applyAlignment="1">
      <alignment horizontal="center" vertical="center" wrapText="1"/>
    </xf>
    <xf numFmtId="166" fontId="6" fillId="3" borderId="7" xfId="0" applyNumberFormat="1" applyFont="1" applyFill="1" applyBorder="1" applyAlignment="1">
      <alignment horizontal="right" vertical="center"/>
    </xf>
    <xf numFmtId="166" fontId="6" fillId="3" borderId="25" xfId="0" applyNumberFormat="1" applyFont="1" applyFill="1" applyBorder="1" applyAlignment="1">
      <alignment horizontal="right" vertical="center"/>
    </xf>
    <xf numFmtId="0" fontId="6" fillId="0" borderId="26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vertical="center"/>
    </xf>
    <xf numFmtId="3" fontId="15" fillId="0" borderId="4" xfId="1" applyNumberFormat="1" applyFont="1" applyBorder="1" applyAlignment="1">
      <alignment horizontal="right" vertical="center"/>
    </xf>
    <xf numFmtId="166" fontId="6" fillId="5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3" fontId="13" fillId="0" borderId="27" xfId="0" applyNumberFormat="1" applyFont="1" applyBorder="1" applyAlignment="1">
      <alignment horizontal="right" vertical="center"/>
    </xf>
    <xf numFmtId="166" fontId="6" fillId="5" borderId="26" xfId="0" applyNumberFormat="1" applyFont="1" applyFill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6" fillId="0" borderId="28" xfId="0" applyNumberFormat="1" applyFont="1" applyBorder="1" applyAlignment="1">
      <alignment vertical="center"/>
    </xf>
    <xf numFmtId="166" fontId="6" fillId="5" borderId="28" xfId="0" applyNumberFormat="1" applyFont="1" applyFill="1" applyBorder="1" applyAlignment="1">
      <alignment horizontal="right" vertical="center"/>
    </xf>
    <xf numFmtId="0" fontId="6" fillId="0" borderId="29" xfId="0" applyNumberFormat="1" applyFont="1" applyBorder="1" applyAlignment="1">
      <alignment vertical="center"/>
    </xf>
    <xf numFmtId="166" fontId="6" fillId="5" borderId="29" xfId="0" applyNumberFormat="1" applyFont="1" applyFill="1" applyBorder="1" applyAlignment="1">
      <alignment horizontal="right" vertical="center"/>
    </xf>
    <xf numFmtId="166" fontId="13" fillId="5" borderId="2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0" fillId="0" borderId="0" xfId="0" applyAlignment="1"/>
    <xf numFmtId="164" fontId="6" fillId="0" borderId="29" xfId="0" applyNumberFormat="1" applyFont="1" applyBorder="1" applyAlignment="1">
      <alignment horizontal="right" vertical="center"/>
    </xf>
    <xf numFmtId="3" fontId="6" fillId="3" borderId="30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0" borderId="4" xfId="3" applyNumberFormat="1" applyFont="1" applyBorder="1" applyAlignment="1">
      <alignment horizontal="center" vertical="center"/>
    </xf>
    <xf numFmtId="0" fontId="7" fillId="0" borderId="4" xfId="4" quotePrefix="1" applyNumberFormat="1" applyFont="1" applyBorder="1" applyAlignment="1">
      <alignment horizont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0" borderId="31" xfId="4" quotePrefix="1" applyNumberFormat="1" applyFont="1" applyBorder="1" applyAlignment="1">
      <alignment horizontal="center"/>
    </xf>
    <xf numFmtId="0" fontId="9" fillId="2" borderId="25" xfId="0" applyNumberFormat="1" applyFont="1" applyFill="1" applyBorder="1" applyAlignment="1">
      <alignment horizontal="center" vertical="center" wrapText="1"/>
    </xf>
    <xf numFmtId="165" fontId="7" fillId="0" borderId="33" xfId="4" applyNumberFormat="1" applyFont="1" applyBorder="1"/>
    <xf numFmtId="3" fontId="10" fillId="4" borderId="34" xfId="3" applyNumberFormat="1" applyFont="1" applyFill="1" applyBorder="1" applyAlignment="1">
      <alignment horizontal="right" vertical="center"/>
    </xf>
    <xf numFmtId="0" fontId="9" fillId="2" borderId="35" xfId="0" applyNumberFormat="1" applyFont="1" applyFill="1" applyBorder="1" applyAlignment="1">
      <alignment horizontal="center" vertical="center" wrapText="1"/>
    </xf>
    <xf numFmtId="0" fontId="9" fillId="2" borderId="36" xfId="0" applyNumberFormat="1" applyFont="1" applyFill="1" applyBorder="1" applyAlignment="1">
      <alignment horizontal="center" vertical="center" wrapText="1"/>
    </xf>
    <xf numFmtId="3" fontId="7" fillId="0" borderId="37" xfId="4" applyNumberFormat="1" applyFont="1" applyBorder="1"/>
    <xf numFmtId="164" fontId="7" fillId="0" borderId="38" xfId="3" applyNumberFormat="1" applyFont="1" applyBorder="1" applyAlignment="1">
      <alignment horizontal="center" vertical="center"/>
    </xf>
    <xf numFmtId="3" fontId="10" fillId="4" borderId="39" xfId="3" applyNumberFormat="1" applyFont="1" applyFill="1" applyBorder="1" applyAlignment="1">
      <alignment horizontal="right" vertical="center"/>
    </xf>
    <xf numFmtId="164" fontId="10" fillId="4" borderId="40" xfId="3" applyNumberFormat="1" applyFont="1" applyFill="1" applyBorder="1" applyAlignment="1">
      <alignment horizontal="center" vertical="center"/>
    </xf>
    <xf numFmtId="164" fontId="11" fillId="4" borderId="41" xfId="3" applyNumberFormat="1" applyFont="1" applyFill="1" applyBorder="1" applyAlignment="1">
      <alignment horizontal="center" vertical="center"/>
    </xf>
    <xf numFmtId="0" fontId="3" fillId="6" borderId="2" xfId="2" applyFont="1" applyFill="1" applyBorder="1" applyAlignment="1">
      <alignment vertical="center"/>
    </xf>
    <xf numFmtId="0" fontId="3" fillId="6" borderId="2" xfId="2" applyFont="1" applyFill="1" applyBorder="1" applyAlignment="1">
      <alignment horizontal="center" vertical="center"/>
    </xf>
    <xf numFmtId="0" fontId="22" fillId="0" borderId="4" xfId="2" applyFont="1" applyBorder="1" applyAlignment="1">
      <alignment vertical="center"/>
    </xf>
    <xf numFmtId="165" fontId="15" fillId="5" borderId="4" xfId="2" applyNumberFormat="1" applyFont="1" applyFill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12" xfId="2" applyFont="1" applyBorder="1" applyAlignment="1"/>
    <xf numFmtId="0" fontId="36" fillId="0" borderId="0" xfId="2" applyFont="1" applyAlignment="1">
      <alignment vertical="center"/>
    </xf>
    <xf numFmtId="0" fontId="37" fillId="0" borderId="0" xfId="0" applyFont="1" applyAlignment="1">
      <alignment horizontal="left" vertical="center"/>
    </xf>
    <xf numFmtId="0" fontId="9" fillId="2" borderId="2" xfId="1" applyFont="1" applyFill="1" applyBorder="1" applyAlignment="1">
      <alignment horizontal="center" vertical="center" wrapText="1"/>
    </xf>
    <xf numFmtId="0" fontId="7" fillId="5" borderId="4" xfId="4" quotePrefix="1" applyNumberFormat="1" applyFont="1" applyFill="1" applyBorder="1" applyAlignment="1">
      <alignment vertical="center"/>
    </xf>
    <xf numFmtId="0" fontId="7" fillId="5" borderId="4" xfId="4" quotePrefix="1" applyNumberFormat="1" applyFont="1" applyFill="1" applyBorder="1" applyAlignment="1">
      <alignment horizontal="center" vertical="center"/>
    </xf>
    <xf numFmtId="3" fontId="7" fillId="0" borderId="4" xfId="4" applyNumberFormat="1" applyFont="1" applyBorder="1" applyAlignment="1">
      <alignment vertical="center"/>
    </xf>
    <xf numFmtId="0" fontId="7" fillId="0" borderId="4" xfId="4" quotePrefix="1" applyNumberFormat="1" applyFont="1" applyBorder="1" applyAlignment="1">
      <alignment vertical="center"/>
    </xf>
    <xf numFmtId="164" fontId="27" fillId="4" borderId="1" xfId="1" applyNumberFormat="1" applyFont="1" applyFill="1" applyBorder="1" applyAlignment="1">
      <alignment horizontal="right" vertical="center" wrapText="1"/>
    </xf>
    <xf numFmtId="3" fontId="30" fillId="0" borderId="14" xfId="5" applyNumberFormat="1" applyFont="1" applyBorder="1" applyAlignment="1">
      <alignment horizontal="center" vertical="center" wrapText="1"/>
    </xf>
    <xf numFmtId="3" fontId="30" fillId="0" borderId="19" xfId="5" applyNumberFormat="1" applyFont="1" applyBorder="1" applyAlignment="1">
      <alignment horizontal="center" vertical="center" wrapText="1"/>
    </xf>
    <xf numFmtId="0" fontId="14" fillId="2" borderId="13" xfId="5" applyFont="1" applyFill="1" applyBorder="1" applyAlignment="1">
      <alignment horizontal="center" vertical="center" wrapText="1"/>
    </xf>
    <xf numFmtId="3" fontId="31" fillId="2" borderId="22" xfId="5" applyNumberFormat="1" applyFont="1" applyFill="1" applyBorder="1" applyAlignment="1">
      <alignment horizontal="center" vertical="center" wrapText="1"/>
    </xf>
    <xf numFmtId="3" fontId="31" fillId="2" borderId="9" xfId="5" applyNumberFormat="1" applyFont="1" applyFill="1" applyBorder="1" applyAlignment="1">
      <alignment vertical="center" wrapText="1"/>
    </xf>
    <xf numFmtId="3" fontId="31" fillId="2" borderId="9" xfId="5" applyNumberFormat="1" applyFont="1" applyFill="1" applyBorder="1" applyAlignment="1">
      <alignment horizontal="right" vertical="center" wrapText="1"/>
    </xf>
    <xf numFmtId="3" fontId="31" fillId="2" borderId="23" xfId="5" applyNumberFormat="1" applyFont="1" applyFill="1" applyBorder="1" applyAlignment="1">
      <alignment horizontal="right" vertical="center" wrapText="1"/>
    </xf>
    <xf numFmtId="166" fontId="31" fillId="2" borderId="24" xfId="5" applyNumberFormat="1" applyFont="1" applyFill="1" applyBorder="1" applyAlignment="1">
      <alignment horizontal="right" vertical="center" wrapText="1"/>
    </xf>
    <xf numFmtId="3" fontId="31" fillId="2" borderId="11" xfId="5" applyNumberFormat="1" applyFont="1" applyFill="1" applyBorder="1" applyAlignment="1">
      <alignment horizontal="right" vertical="center" wrapText="1"/>
    </xf>
    <xf numFmtId="3" fontId="31" fillId="2" borderId="24" xfId="5" applyNumberFormat="1" applyFont="1" applyFill="1" applyBorder="1" applyAlignment="1">
      <alignment horizontal="right" vertical="center" wrapText="1"/>
    </xf>
    <xf numFmtId="166" fontId="4" fillId="0" borderId="0" xfId="0" applyNumberFormat="1" applyFont="1"/>
    <xf numFmtId="167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10" fillId="4" borderId="3" xfId="3" applyNumberFormat="1" applyFont="1" applyFill="1" applyBorder="1" applyAlignment="1">
      <alignment vertical="center"/>
    </xf>
    <xf numFmtId="0" fontId="10" fillId="4" borderId="32" xfId="3" applyNumberFormat="1" applyFont="1" applyFill="1" applyBorder="1" applyAlignment="1">
      <alignment vertical="center"/>
    </xf>
    <xf numFmtId="0" fontId="10" fillId="4" borderId="1" xfId="3" applyNumberFormat="1" applyFont="1" applyFill="1" applyBorder="1" applyAlignment="1">
      <alignment vertical="center"/>
    </xf>
    <xf numFmtId="0" fontId="10" fillId="4" borderId="5" xfId="3" applyNumberFormat="1" applyFont="1" applyFill="1" applyBorder="1" applyAlignment="1">
      <alignment vertical="center"/>
    </xf>
    <xf numFmtId="0" fontId="2" fillId="0" borderId="0" xfId="2" applyAlignment="1"/>
    <xf numFmtId="0" fontId="23" fillId="0" borderId="0" xfId="3" applyNumberFormat="1" applyFont="1" applyAlignment="1"/>
    <xf numFmtId="0" fontId="36" fillId="0" borderId="12" xfId="1" applyFont="1" applyBorder="1" applyAlignment="1">
      <alignment horizontal="right" vertical="center"/>
    </xf>
    <xf numFmtId="0" fontId="25" fillId="4" borderId="3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vertical="center" wrapText="1"/>
    </xf>
    <xf numFmtId="0" fontId="14" fillId="2" borderId="13" xfId="5" applyFont="1" applyFill="1" applyBorder="1" applyAlignment="1">
      <alignment horizontal="center" vertical="center" wrapText="1"/>
    </xf>
    <xf numFmtId="0" fontId="14" fillId="2" borderId="0" xfId="5" applyFont="1" applyFill="1" applyAlignment="1">
      <alignment horizontal="center" vertical="center" wrapText="1"/>
    </xf>
  </cellXfs>
  <cellStyles count="7">
    <cellStyle name="Normalno" xfId="0" builtinId="0"/>
    <cellStyle name="Normalno 2" xfId="1"/>
    <cellStyle name="Normalno 3" xfId="3"/>
    <cellStyle name="Normalno 4" xfId="4"/>
    <cellStyle name="Normalno 5" xfId="2"/>
    <cellStyle name="Normalno 6" xfId="5"/>
    <cellStyle name="Normalno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177325836004697"/>
          <c:y val="0.15095736628427067"/>
          <c:w val="0.83734299212598429"/>
          <c:h val="0.73819182714520237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'!$A$6</c:f>
              <c:strCache>
                <c:ptCount val="1"/>
                <c:pt idx="0">
                  <c:v>Neto dobit/gubitak</c:v>
                </c:pt>
              </c:strCache>
            </c:strRef>
          </c:tx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dPt>
          <c:dPt>
            <c:idx val="2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5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0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cat>
            <c:strRef>
              <c:f>'Grafikon 1 '!$B$5:$G$5</c:f>
              <c:strCache>
                <c:ptCount val="6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  <c:pt idx="5">
                  <c:v>2020.</c:v>
                </c:pt>
              </c:strCache>
            </c:strRef>
          </c:cat>
          <c:val>
            <c:numRef>
              <c:f>'Grafikon 1 '!$B$6:$G$6</c:f>
              <c:numCache>
                <c:formatCode>#,##0_ ;[Red]\-#,##0\ </c:formatCode>
                <c:ptCount val="6"/>
                <c:pt idx="0">
                  <c:v>34125</c:v>
                </c:pt>
                <c:pt idx="1">
                  <c:v>166389</c:v>
                </c:pt>
                <c:pt idx="2">
                  <c:v>77699</c:v>
                </c:pt>
                <c:pt idx="3">
                  <c:v>109352</c:v>
                </c:pt>
                <c:pt idx="4">
                  <c:v>60380</c:v>
                </c:pt>
                <c:pt idx="5" formatCode="#,##0">
                  <c:v>3094.7040000000002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42592"/>
        <c:axId val="146240000"/>
      </c:lineChart>
      <c:catAx>
        <c:axId val="199342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6240000"/>
        <c:crosses val="autoZero"/>
        <c:auto val="1"/>
        <c:lblAlgn val="ctr"/>
        <c:lblOffset val="100"/>
        <c:noMultiLvlLbl val="0"/>
      </c:catAx>
      <c:valAx>
        <c:axId val="146240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1.991181545681401E-2"/>
              <c:y val="0.3446101821541970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934259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78486596361083"/>
          <c:y val="0.12759481987828444"/>
          <c:w val="0.89363560804899389"/>
          <c:h val="0.72516281618643819"/>
        </c:manualLayout>
      </c:layout>
      <c:lineChart>
        <c:grouping val="standard"/>
        <c:varyColors val="0"/>
        <c:ser>
          <c:idx val="1"/>
          <c:order val="0"/>
          <c:tx>
            <c:strRef>
              <c:f>'Grafikon 1 '!$A$7</c:f>
              <c:strCache>
                <c:ptCount val="1"/>
                <c:pt idx="0">
                  <c:v>Broj zaposlenih</c:v>
                </c:pt>
              </c:strCache>
            </c:strRef>
          </c:tx>
          <c:cat>
            <c:strRef>
              <c:f>'Grafikon 1 '!$B$5:$G$5</c:f>
              <c:strCache>
                <c:ptCount val="6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  <c:pt idx="5">
                  <c:v>2020.</c:v>
                </c:pt>
              </c:strCache>
            </c:strRef>
          </c:cat>
          <c:val>
            <c:numRef>
              <c:f>'Grafikon 1 '!$B$7:$G$7</c:f>
              <c:numCache>
                <c:formatCode>#,##0_ ;[Red]\-#,##0\ </c:formatCode>
                <c:ptCount val="6"/>
                <c:pt idx="0">
                  <c:v>3174</c:v>
                </c:pt>
                <c:pt idx="1">
                  <c:v>3159</c:v>
                </c:pt>
                <c:pt idx="2">
                  <c:v>3146</c:v>
                </c:pt>
                <c:pt idx="3">
                  <c:v>3361</c:v>
                </c:pt>
                <c:pt idx="4">
                  <c:v>3267</c:v>
                </c:pt>
                <c:pt idx="5" formatCode="#,##0">
                  <c:v>3226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43616"/>
        <c:axId val="146241728"/>
      </c:lineChart>
      <c:catAx>
        <c:axId val="199343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6241728"/>
        <c:crosses val="autoZero"/>
        <c:auto val="1"/>
        <c:lblAlgn val="ctr"/>
        <c:lblOffset val="100"/>
        <c:noMultiLvlLbl val="0"/>
      </c:catAx>
      <c:valAx>
        <c:axId val="146241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9343616"/>
        <c:crosses val="autoZero"/>
        <c:crossBetween val="between"/>
        <c:majorUnit val="50"/>
        <c:minorUnit val="5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28576</xdr:rowOff>
    </xdr:from>
    <xdr:to>
      <xdr:col>0</xdr:col>
      <xdr:colOff>1371599</xdr:colOff>
      <xdr:row>1</xdr:row>
      <xdr:rowOff>142876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8576"/>
          <a:ext cx="1304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2</xdr:col>
      <xdr:colOff>85725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171575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201599</xdr:colOff>
      <xdr:row>9</xdr:row>
      <xdr:rowOff>0</xdr:rowOff>
    </xdr:from>
    <xdr:to>
      <xdr:col>15</xdr:col>
      <xdr:colOff>76200</xdr:colOff>
      <xdr:row>22</xdr:row>
      <xdr:rowOff>85726</xdr:rowOff>
    </xdr:to>
    <xdr:grpSp>
      <xdr:nvGrpSpPr>
        <xdr:cNvPr id="2" name="Grupa 1"/>
        <xdr:cNvGrpSpPr/>
      </xdr:nvGrpSpPr>
      <xdr:grpSpPr>
        <a:xfrm>
          <a:off x="201599" y="1704975"/>
          <a:ext cx="9513901" cy="2562226"/>
          <a:chOff x="201599" y="2085975"/>
          <a:chExt cx="9561526" cy="2562226"/>
        </a:xfrm>
      </xdr:grpSpPr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201599" y="2085975"/>
          <a:ext cx="4779976" cy="2543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kon 3"/>
          <xdr:cNvGraphicFramePr>
            <a:graphicFrameLocks/>
          </xdr:cNvGraphicFramePr>
        </xdr:nvGraphicFramePr>
        <xdr:xfrm>
          <a:off x="4991100" y="2095501"/>
          <a:ext cx="4772025" cy="2552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95250</xdr:colOff>
      <xdr:row>0</xdr:row>
      <xdr:rowOff>85725</xdr:rowOff>
    </xdr:from>
    <xdr:to>
      <xdr:col>1</xdr:col>
      <xdr:colOff>95250</xdr:colOff>
      <xdr:row>1</xdr:row>
      <xdr:rowOff>161924</xdr:rowOff>
    </xdr:to>
    <xdr:pic>
      <xdr:nvPicPr>
        <xdr:cNvPr id="5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76200</xdr:rowOff>
    </xdr:from>
    <xdr:to>
      <xdr:col>2</xdr:col>
      <xdr:colOff>123825</xdr:colOff>
      <xdr:row>1</xdr:row>
      <xdr:rowOff>152400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76200"/>
          <a:ext cx="1304927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Downloads/info.BIZ%20-%20Sumarni%20-%20trendovi%20poduzetnika%20(6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</sheetNames>
    <sheetDataSet>
      <sheetData sheetId="0">
        <row r="4">
          <cell r="H4">
            <v>4890637.0609999998</v>
          </cell>
          <cell r="I4">
            <v>4714601.0470000003</v>
          </cell>
          <cell r="J4">
            <v>5181547.1409999998</v>
          </cell>
          <cell r="K4">
            <v>5436874.551</v>
          </cell>
          <cell r="L4">
            <v>5400545.477</v>
          </cell>
        </row>
        <row r="5">
          <cell r="H5">
            <v>420299.81900000002</v>
          </cell>
          <cell r="I5">
            <v>484074.27100000001</v>
          </cell>
          <cell r="J5">
            <v>540663.11800000002</v>
          </cell>
          <cell r="K5">
            <v>679586.21100000001</v>
          </cell>
          <cell r="L5">
            <v>627607.43200000003</v>
          </cell>
        </row>
        <row r="8">
          <cell r="H8">
            <v>749743.94299999997</v>
          </cell>
          <cell r="I8">
            <v>843896.76199999999</v>
          </cell>
          <cell r="J8">
            <v>1041344.762</v>
          </cell>
          <cell r="K8">
            <v>1139002.9979999999</v>
          </cell>
          <cell r="L8">
            <v>790434.50800000003</v>
          </cell>
        </row>
        <row r="10">
          <cell r="H10">
            <v>0</v>
          </cell>
          <cell r="I10">
            <v>88072.453999999998</v>
          </cell>
          <cell r="J10">
            <v>106386.06600000001</v>
          </cell>
          <cell r="K10">
            <v>134382.60800000001</v>
          </cell>
          <cell r="L10">
            <v>220996.163</v>
          </cell>
        </row>
        <row r="11">
          <cell r="H11">
            <v>81288.486999999994</v>
          </cell>
          <cell r="I11">
            <v>69879.141000000003</v>
          </cell>
          <cell r="J11">
            <v>91247.532000000007</v>
          </cell>
          <cell r="K11">
            <v>119005.274</v>
          </cell>
          <cell r="L11">
            <v>199258.54199999999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J25" sqref="J25"/>
    </sheetView>
  </sheetViews>
  <sheetFormatPr defaultRowHeight="12" x14ac:dyDescent="0.2"/>
  <cols>
    <col min="1" max="1" width="54.28515625" style="1" customWidth="1"/>
    <col min="2" max="6" width="8.85546875" style="1" bestFit="1" customWidth="1"/>
    <col min="7" max="7" width="8.85546875" style="1" customWidth="1"/>
    <col min="8" max="8" width="8.28515625" style="1" bestFit="1" customWidth="1"/>
    <col min="9" max="16384" width="9.140625" style="1"/>
  </cols>
  <sheetData>
    <row r="1" spans="1:9" x14ac:dyDescent="0.2">
      <c r="A1" s="110"/>
      <c r="B1" s="110"/>
      <c r="C1" s="110"/>
      <c r="D1" s="110"/>
      <c r="E1" s="110"/>
      <c r="F1" s="110"/>
      <c r="G1" s="9"/>
    </row>
    <row r="2" spans="1:9" x14ac:dyDescent="0.2">
      <c r="A2" s="9"/>
      <c r="B2" s="9"/>
      <c r="C2" s="9"/>
      <c r="D2" s="9"/>
      <c r="E2" s="9"/>
      <c r="F2" s="9"/>
      <c r="G2" s="9"/>
    </row>
    <row r="3" spans="1:9" s="2" customFormat="1" ht="15" x14ac:dyDescent="0.25">
      <c r="A3" s="63" t="s">
        <v>138</v>
      </c>
      <c r="B3" s="42"/>
      <c r="C3" s="42"/>
      <c r="D3" s="42"/>
      <c r="E3" s="42"/>
      <c r="F3" s="42"/>
      <c r="G3" s="42"/>
      <c r="H3" s="43"/>
    </row>
    <row r="4" spans="1:9" s="2" customFormat="1" ht="15" x14ac:dyDescent="0.25">
      <c r="A4" s="40"/>
      <c r="B4" s="40"/>
      <c r="C4" s="40"/>
      <c r="D4" s="44" t="s">
        <v>96</v>
      </c>
      <c r="F4" s="40"/>
      <c r="G4" s="40"/>
      <c r="H4" s="41"/>
    </row>
    <row r="5" spans="1:9" s="2" customFormat="1" ht="22.5" x14ac:dyDescent="0.2">
      <c r="A5" s="5" t="s">
        <v>23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14" t="s">
        <v>32</v>
      </c>
      <c r="H5" s="45" t="s">
        <v>95</v>
      </c>
    </row>
    <row r="6" spans="1:9" ht="15" customHeight="1" x14ac:dyDescent="0.2">
      <c r="A6" s="3" t="s">
        <v>0</v>
      </c>
      <c r="B6" s="7">
        <v>57</v>
      </c>
      <c r="C6" s="7">
        <v>60</v>
      </c>
      <c r="D6" s="7">
        <v>61</v>
      </c>
      <c r="E6" s="7">
        <v>68</v>
      </c>
      <c r="F6" s="11">
        <v>69</v>
      </c>
      <c r="G6" s="7">
        <v>68</v>
      </c>
      <c r="H6" s="46">
        <f t="shared" ref="H6:H12" si="0">G6/B6*100</f>
        <v>119.29824561403508</v>
      </c>
      <c r="I6" s="39"/>
    </row>
    <row r="7" spans="1:9" ht="15" customHeight="1" x14ac:dyDescent="0.2">
      <c r="A7" s="3" t="s">
        <v>2</v>
      </c>
      <c r="B7" s="7">
        <v>38</v>
      </c>
      <c r="C7" s="7">
        <v>38</v>
      </c>
      <c r="D7" s="7">
        <v>41</v>
      </c>
      <c r="E7" s="7">
        <v>53</v>
      </c>
      <c r="F7" s="11">
        <v>50</v>
      </c>
      <c r="G7" s="7">
        <v>44</v>
      </c>
      <c r="H7" s="46">
        <f t="shared" si="0"/>
        <v>115.78947368421053</v>
      </c>
    </row>
    <row r="8" spans="1:9" ht="15" customHeight="1" x14ac:dyDescent="0.2">
      <c r="A8" s="6" t="s">
        <v>3</v>
      </c>
      <c r="B8" s="8">
        <v>19</v>
      </c>
      <c r="C8" s="8">
        <v>22</v>
      </c>
      <c r="D8" s="8">
        <v>20</v>
      </c>
      <c r="E8" s="8">
        <v>15</v>
      </c>
      <c r="F8" s="12">
        <v>19</v>
      </c>
      <c r="G8" s="67">
        <v>24</v>
      </c>
      <c r="H8" s="47">
        <f t="shared" si="0"/>
        <v>126.31578947368421</v>
      </c>
    </row>
    <row r="9" spans="1:9" ht="15" customHeight="1" x14ac:dyDescent="0.2">
      <c r="A9" s="50" t="s">
        <v>1</v>
      </c>
      <c r="B9" s="13">
        <v>3174</v>
      </c>
      <c r="C9" s="13">
        <v>3159</v>
      </c>
      <c r="D9" s="13">
        <v>3146</v>
      </c>
      <c r="E9" s="13">
        <v>3361</v>
      </c>
      <c r="F9" s="13">
        <v>3267</v>
      </c>
      <c r="G9" s="51">
        <v>3226</v>
      </c>
      <c r="H9" s="52">
        <f t="shared" si="0"/>
        <v>101.63831127914304</v>
      </c>
    </row>
    <row r="10" spans="1:9" ht="15" customHeight="1" x14ac:dyDescent="0.2">
      <c r="A10" s="53" t="s">
        <v>14</v>
      </c>
      <c r="B10" s="13">
        <v>5481737.1449999996</v>
      </c>
      <c r="C10" s="13">
        <v>5409187.7010000004</v>
      </c>
      <c r="D10" s="13">
        <v>5825878.3059999999</v>
      </c>
      <c r="E10" s="13">
        <v>6259109.5980000002</v>
      </c>
      <c r="F10" s="13">
        <v>6123225.3150000004</v>
      </c>
      <c r="G10" s="51">
        <v>5952717.3930000002</v>
      </c>
      <c r="H10" s="52">
        <f t="shared" si="0"/>
        <v>108.59180649385188</v>
      </c>
    </row>
    <row r="11" spans="1:9" ht="15" customHeight="1" x14ac:dyDescent="0.2">
      <c r="A11" s="53" t="s">
        <v>15</v>
      </c>
      <c r="B11" s="13">
        <v>5377683.3229999999</v>
      </c>
      <c r="C11" s="13">
        <v>5225963.9979999997</v>
      </c>
      <c r="D11" s="13">
        <v>5729465.7980000004</v>
      </c>
      <c r="E11" s="13">
        <v>6125475.1950000003</v>
      </c>
      <c r="F11" s="13">
        <v>6044205.5070000002</v>
      </c>
      <c r="G11" s="51">
        <v>5937467.5590000004</v>
      </c>
      <c r="H11" s="52">
        <f t="shared" si="0"/>
        <v>110.40939382960391</v>
      </c>
    </row>
    <row r="12" spans="1:9" ht="15" customHeight="1" x14ac:dyDescent="0.2">
      <c r="A12" s="68" t="s">
        <v>9</v>
      </c>
      <c r="B12" s="13">
        <v>138179.20600000001</v>
      </c>
      <c r="C12" s="13">
        <v>192704.736</v>
      </c>
      <c r="D12" s="13">
        <v>119313.19</v>
      </c>
      <c r="E12" s="13">
        <v>135444.53099999999</v>
      </c>
      <c r="F12" s="13">
        <v>96603.202999999994</v>
      </c>
      <c r="G12" s="51">
        <v>62655.68</v>
      </c>
      <c r="H12" s="52">
        <f t="shared" si="0"/>
        <v>45.343783492286093</v>
      </c>
    </row>
    <row r="13" spans="1:9" ht="15" customHeight="1" x14ac:dyDescent="0.2">
      <c r="A13" s="68" t="s">
        <v>10</v>
      </c>
      <c r="B13" s="13">
        <v>34125.383999999998</v>
      </c>
      <c r="C13" s="13">
        <v>9481.0329999999994</v>
      </c>
      <c r="D13" s="13">
        <v>22900.682000000001</v>
      </c>
      <c r="E13" s="13">
        <v>1810.1279999999999</v>
      </c>
      <c r="F13" s="13">
        <v>17583.395</v>
      </c>
      <c r="G13" s="51">
        <v>47405.845999999998</v>
      </c>
      <c r="H13" s="52">
        <f t="shared" ref="H13:H29" si="1">G13/B13*100</f>
        <v>138.91666684248887</v>
      </c>
    </row>
    <row r="14" spans="1:9" ht="15" customHeight="1" x14ac:dyDescent="0.2">
      <c r="A14" s="53" t="s">
        <v>16</v>
      </c>
      <c r="B14" s="13">
        <v>16580.71</v>
      </c>
      <c r="C14" s="13">
        <v>16834.772000000001</v>
      </c>
      <c r="D14" s="13">
        <v>18713.050999999999</v>
      </c>
      <c r="E14" s="13">
        <v>24282.222000000002</v>
      </c>
      <c r="F14" s="13">
        <v>18639.986000000001</v>
      </c>
      <c r="G14" s="51">
        <v>12155.13</v>
      </c>
      <c r="H14" s="52">
        <f t="shared" si="1"/>
        <v>73.308863130710321</v>
      </c>
    </row>
    <row r="15" spans="1:9" ht="15" customHeight="1" x14ac:dyDescent="0.2">
      <c r="A15" s="53" t="s">
        <v>11</v>
      </c>
      <c r="B15" s="13">
        <v>87473.111999999994</v>
      </c>
      <c r="C15" s="13">
        <v>175869.96400000001</v>
      </c>
      <c r="D15" s="13">
        <v>100600.139</v>
      </c>
      <c r="E15" s="13">
        <v>111162.30899999999</v>
      </c>
      <c r="F15" s="13">
        <v>77963.217000000004</v>
      </c>
      <c r="G15" s="51">
        <v>50493.913</v>
      </c>
      <c r="H15" s="52">
        <f t="shared" si="1"/>
        <v>57.725067561332452</v>
      </c>
      <c r="I15" s="108"/>
    </row>
    <row r="16" spans="1:9" ht="15" customHeight="1" x14ac:dyDescent="0.2">
      <c r="A16" s="53" t="s">
        <v>12</v>
      </c>
      <c r="B16" s="13">
        <v>121598.496</v>
      </c>
      <c r="C16" s="13">
        <v>9481.0329999999994</v>
      </c>
      <c r="D16" s="13">
        <v>22900.682000000001</v>
      </c>
      <c r="E16" s="13">
        <v>1810.1279999999999</v>
      </c>
      <c r="F16" s="13">
        <v>17583.395</v>
      </c>
      <c r="G16" s="51">
        <v>47399.209000000003</v>
      </c>
      <c r="H16" s="52">
        <f t="shared" si="1"/>
        <v>38.980094786698686</v>
      </c>
      <c r="I16" s="108"/>
    </row>
    <row r="17" spans="1:11" ht="15" customHeight="1" x14ac:dyDescent="0.2">
      <c r="A17" s="54" t="s">
        <v>17</v>
      </c>
      <c r="B17" s="55">
        <v>34125.383999999998</v>
      </c>
      <c r="C17" s="55">
        <v>166388.93100000001</v>
      </c>
      <c r="D17" s="55">
        <v>77699.456999999995</v>
      </c>
      <c r="E17" s="55">
        <v>109352.181</v>
      </c>
      <c r="F17" s="55">
        <v>60379.822</v>
      </c>
      <c r="G17" s="55">
        <v>3094.7040000000002</v>
      </c>
      <c r="H17" s="62">
        <f t="shared" si="1"/>
        <v>9.0686276233550966</v>
      </c>
      <c r="I17" s="108"/>
      <c r="K17" s="109"/>
    </row>
    <row r="18" spans="1:11" ht="15" customHeight="1" x14ac:dyDescent="0.2">
      <c r="A18" s="58" t="s">
        <v>102</v>
      </c>
      <c r="B18" s="57">
        <f>[1]Sheet1!H4</f>
        <v>4890637.0609999998</v>
      </c>
      <c r="C18" s="57">
        <f>[1]Sheet1!I4</f>
        <v>4714601.0470000003</v>
      </c>
      <c r="D18" s="57">
        <f>[1]Sheet1!J4</f>
        <v>5181547.1409999998</v>
      </c>
      <c r="E18" s="57">
        <f>[1]Sheet1!K4</f>
        <v>5436874.551</v>
      </c>
      <c r="F18" s="57">
        <f>[1]Sheet1!L4</f>
        <v>5400545.477</v>
      </c>
      <c r="G18" s="57">
        <v>5155805.2220000001</v>
      </c>
      <c r="H18" s="59">
        <f t="shared" si="1"/>
        <v>105.42195541588156</v>
      </c>
    </row>
    <row r="19" spans="1:11" ht="15" customHeight="1" x14ac:dyDescent="0.2">
      <c r="A19" s="60" t="s">
        <v>13</v>
      </c>
      <c r="B19" s="66">
        <f t="shared" ref="B19:G19" si="2">B18/B10</f>
        <v>0.89216920323530036</v>
      </c>
      <c r="C19" s="66">
        <f t="shared" si="2"/>
        <v>0.8715913197333508</v>
      </c>
      <c r="D19" s="66">
        <f t="shared" si="2"/>
        <v>0.88940188394659547</v>
      </c>
      <c r="E19" s="66">
        <f t="shared" si="2"/>
        <v>0.86863386331136738</v>
      </c>
      <c r="F19" s="66">
        <f t="shared" si="2"/>
        <v>0.88197725858141141</v>
      </c>
      <c r="G19" s="66">
        <f t="shared" si="2"/>
        <v>0.86612632208323614</v>
      </c>
      <c r="H19" s="61" t="s">
        <v>24</v>
      </c>
    </row>
    <row r="20" spans="1:11" ht="15" customHeight="1" x14ac:dyDescent="0.2">
      <c r="A20" s="58" t="s">
        <v>100</v>
      </c>
      <c r="B20" s="57">
        <f>[1]Sheet1!H5</f>
        <v>420299.81900000002</v>
      </c>
      <c r="C20" s="57">
        <f>[1]Sheet1!I5</f>
        <v>484074.27100000001</v>
      </c>
      <c r="D20" s="57">
        <f>[1]Sheet1!J5</f>
        <v>540663.11800000002</v>
      </c>
      <c r="E20" s="57">
        <f>[1]Sheet1!K5</f>
        <v>679586.21100000001</v>
      </c>
      <c r="F20" s="57">
        <f>[1]Sheet1!L5</f>
        <v>627607.43200000003</v>
      </c>
      <c r="G20" s="57">
        <v>685508.97699999996</v>
      </c>
      <c r="H20" s="59">
        <f t="shared" si="1"/>
        <v>163.09999338829121</v>
      </c>
    </row>
    <row r="21" spans="1:11" ht="15" customHeight="1" x14ac:dyDescent="0.2">
      <c r="A21" s="60" t="s">
        <v>13</v>
      </c>
      <c r="B21" s="66">
        <f>B20/B11</f>
        <v>7.8156297750446774E-2</v>
      </c>
      <c r="C21" s="66">
        <f>C20/C11</f>
        <v>9.262870375403609E-2</v>
      </c>
      <c r="D21" s="66">
        <f>D20/D11</f>
        <v>9.4365362681583811E-2</v>
      </c>
      <c r="E21" s="66">
        <f>E20/E11</f>
        <v>0.11094424340412336</v>
      </c>
      <c r="F21" s="66">
        <f>F20/F11</f>
        <v>0.10383621656694937</v>
      </c>
      <c r="G21" s="66">
        <f>G20/G10</f>
        <v>0.11515899911628812</v>
      </c>
      <c r="H21" s="61" t="s">
        <v>24</v>
      </c>
    </row>
    <row r="22" spans="1:11" ht="15" customHeight="1" x14ac:dyDescent="0.2">
      <c r="A22" s="48" t="s">
        <v>101</v>
      </c>
      <c r="B22" s="49">
        <f>[1]Sheet1!H8</f>
        <v>749743.94299999997</v>
      </c>
      <c r="C22" s="49">
        <f>[1]Sheet1!I8</f>
        <v>843896.76199999999</v>
      </c>
      <c r="D22" s="49">
        <f>[1]Sheet1!J8</f>
        <v>1041344.762</v>
      </c>
      <c r="E22" s="49">
        <f>[1]Sheet1!K8</f>
        <v>1139002.9979999999</v>
      </c>
      <c r="F22" s="49">
        <f>[1]Sheet1!L8</f>
        <v>790434.50800000003</v>
      </c>
      <c r="G22" s="49">
        <v>685016.75600000005</v>
      </c>
      <c r="H22" s="56">
        <f t="shared" si="1"/>
        <v>91.366760931605157</v>
      </c>
    </row>
    <row r="23" spans="1:11" s="4" customFormat="1" ht="15" customHeight="1" x14ac:dyDescent="0.25">
      <c r="A23" s="50" t="s">
        <v>7</v>
      </c>
      <c r="B23" s="13">
        <v>-329444</v>
      </c>
      <c r="C23" s="13">
        <v>-359822</v>
      </c>
      <c r="D23" s="13">
        <v>-500682</v>
      </c>
      <c r="E23" s="13">
        <v>-459417</v>
      </c>
      <c r="F23" s="13">
        <v>-162827</v>
      </c>
      <c r="G23" s="51">
        <v>492.221</v>
      </c>
      <c r="H23" s="52" t="s">
        <v>24</v>
      </c>
    </row>
    <row r="24" spans="1:11" ht="15" customHeight="1" x14ac:dyDescent="0.2">
      <c r="A24" s="50" t="s">
        <v>5</v>
      </c>
      <c r="B24" s="13">
        <v>15</v>
      </c>
      <c r="C24" s="13">
        <v>14</v>
      </c>
      <c r="D24" s="13">
        <v>17</v>
      </c>
      <c r="E24" s="13">
        <v>21</v>
      </c>
      <c r="F24" s="13">
        <v>22</v>
      </c>
      <c r="G24" s="51">
        <v>21</v>
      </c>
      <c r="H24" s="52">
        <f t="shared" si="1"/>
        <v>140</v>
      </c>
    </row>
    <row r="25" spans="1:11" ht="15" customHeight="1" x14ac:dyDescent="0.2">
      <c r="A25" s="50" t="s">
        <v>6</v>
      </c>
      <c r="B25" s="13">
        <v>16</v>
      </c>
      <c r="C25" s="13">
        <v>19</v>
      </c>
      <c r="D25" s="13">
        <v>18</v>
      </c>
      <c r="E25" s="13">
        <v>16</v>
      </c>
      <c r="F25" s="13">
        <v>17</v>
      </c>
      <c r="G25" s="51">
        <v>17</v>
      </c>
      <c r="H25" s="52">
        <f t="shared" si="1"/>
        <v>106.25</v>
      </c>
    </row>
    <row r="26" spans="1:11" ht="15" customHeight="1" x14ac:dyDescent="0.2">
      <c r="A26" s="50" t="s">
        <v>99</v>
      </c>
      <c r="B26" s="13">
        <f>[1]Sheet1!H10</f>
        <v>0</v>
      </c>
      <c r="C26" s="13">
        <f>[1]Sheet1!I10</f>
        <v>88072.453999999998</v>
      </c>
      <c r="D26" s="13">
        <f>[1]Sheet1!J10</f>
        <v>106386.06600000001</v>
      </c>
      <c r="E26" s="13">
        <f>[1]Sheet1!K10</f>
        <v>134382.60800000001</v>
      </c>
      <c r="F26" s="13">
        <f>[1]Sheet1!L10</f>
        <v>220996.163</v>
      </c>
      <c r="G26" s="13">
        <v>167886.427</v>
      </c>
      <c r="H26" s="52" t="s">
        <v>24</v>
      </c>
    </row>
    <row r="27" spans="1:11" ht="15" customHeight="1" x14ac:dyDescent="0.2">
      <c r="A27" s="50" t="s">
        <v>98</v>
      </c>
      <c r="B27" s="13">
        <f>[1]Sheet1!H11</f>
        <v>81288.486999999994</v>
      </c>
      <c r="C27" s="13">
        <f>[1]Sheet1!I11</f>
        <v>69879.141000000003</v>
      </c>
      <c r="D27" s="13">
        <f>[1]Sheet1!J11</f>
        <v>91247.532000000007</v>
      </c>
      <c r="E27" s="13">
        <f>[1]Sheet1!K11</f>
        <v>119005.274</v>
      </c>
      <c r="F27" s="13">
        <f>[1]Sheet1!L11</f>
        <v>199258.54199999999</v>
      </c>
      <c r="G27" s="13">
        <v>156666.519</v>
      </c>
      <c r="H27" s="52">
        <f t="shared" si="1"/>
        <v>192.72903800017832</v>
      </c>
    </row>
    <row r="28" spans="1:11" ht="15" customHeight="1" x14ac:dyDescent="0.2">
      <c r="A28" s="50" t="s">
        <v>4</v>
      </c>
      <c r="B28" s="13">
        <v>22</v>
      </c>
      <c r="C28" s="13">
        <v>19</v>
      </c>
      <c r="D28" s="13">
        <v>18</v>
      </c>
      <c r="E28" s="13">
        <v>17</v>
      </c>
      <c r="F28" s="13">
        <v>14</v>
      </c>
      <c r="G28" s="13">
        <v>17</v>
      </c>
      <c r="H28" s="52">
        <f t="shared" si="1"/>
        <v>77.272727272727266</v>
      </c>
    </row>
    <row r="29" spans="1:11" ht="15" customHeight="1" x14ac:dyDescent="0.2">
      <c r="A29" s="50" t="s">
        <v>8</v>
      </c>
      <c r="B29" s="13">
        <v>6040.5053600000001</v>
      </c>
      <c r="C29" s="13">
        <v>6154.84663</v>
      </c>
      <c r="D29" s="13">
        <v>6620.0613999999996</v>
      </c>
      <c r="E29" s="13">
        <v>6854.3053200000004</v>
      </c>
      <c r="F29" s="13">
        <v>7117.3844499999996</v>
      </c>
      <c r="G29" s="13">
        <v>7306.3077856995251</v>
      </c>
      <c r="H29" s="52">
        <f t="shared" si="1"/>
        <v>120.9552405015915</v>
      </c>
    </row>
    <row r="30" spans="1:11" ht="14.25" customHeight="1" x14ac:dyDescent="0.2">
      <c r="A30" s="64" t="s">
        <v>97</v>
      </c>
    </row>
    <row r="31" spans="1:11" ht="15" x14ac:dyDescent="0.25">
      <c r="A31" s="64" t="s">
        <v>139</v>
      </c>
      <c r="B31" s="65"/>
      <c r="C31" s="65"/>
      <c r="D31" s="65"/>
      <c r="E31" s="65"/>
      <c r="F31" s="65"/>
      <c r="G31" s="65"/>
    </row>
    <row r="32" spans="1:11" x14ac:dyDescent="0.2">
      <c r="A32" s="10"/>
      <c r="B32" s="10"/>
      <c r="C32" s="10"/>
      <c r="D32" s="10"/>
      <c r="E32" s="10"/>
      <c r="J32" s="109"/>
    </row>
    <row r="33" spans="1:5" x14ac:dyDescent="0.2">
      <c r="A33" s="10"/>
      <c r="B33" s="10"/>
      <c r="C33" s="10"/>
      <c r="D33" s="10"/>
      <c r="E33" s="10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"/>
  <sheetViews>
    <sheetView workbookViewId="0">
      <selection activeCell="A4" sqref="A4"/>
    </sheetView>
  </sheetViews>
  <sheetFormatPr defaultRowHeight="15" x14ac:dyDescent="0.25"/>
  <cols>
    <col min="1" max="1" width="4.85546875" bestFit="1" customWidth="1"/>
    <col min="2" max="2" width="12" bestFit="1" customWidth="1"/>
    <col min="3" max="3" width="31.42578125" customWidth="1"/>
    <col min="4" max="4" width="10.85546875" bestFit="1" customWidth="1"/>
    <col min="5" max="5" width="9.5703125" customWidth="1"/>
    <col min="7" max="7" width="10.42578125" customWidth="1"/>
  </cols>
  <sheetData>
    <row r="3" spans="1:11" x14ac:dyDescent="0.25">
      <c r="A3" s="63" t="s">
        <v>128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x14ac:dyDescent="0.25">
      <c r="A4" s="63"/>
      <c r="B4" s="63"/>
      <c r="C4" s="63"/>
      <c r="D4" s="63"/>
      <c r="E4" s="63"/>
      <c r="F4" s="44" t="s">
        <v>103</v>
      </c>
      <c r="G4" s="63"/>
      <c r="H4" s="63"/>
      <c r="I4" s="63"/>
      <c r="J4" s="63"/>
      <c r="K4" s="63"/>
    </row>
    <row r="5" spans="1:11" ht="33.75" x14ac:dyDescent="0.25">
      <c r="A5" s="69" t="s">
        <v>25</v>
      </c>
      <c r="B5" s="69" t="s">
        <v>26</v>
      </c>
      <c r="C5" s="69" t="s">
        <v>27</v>
      </c>
      <c r="D5" s="72" t="s">
        <v>28</v>
      </c>
      <c r="E5" s="77" t="s">
        <v>14</v>
      </c>
      <c r="F5" s="78" t="s">
        <v>29</v>
      </c>
      <c r="G5" s="74" t="s">
        <v>30</v>
      </c>
    </row>
    <row r="6" spans="1:11" x14ac:dyDescent="0.25">
      <c r="A6" s="70" t="s">
        <v>41</v>
      </c>
      <c r="B6" s="71">
        <v>44138062462</v>
      </c>
      <c r="C6" s="22" t="s">
        <v>115</v>
      </c>
      <c r="D6" s="73" t="s">
        <v>106</v>
      </c>
      <c r="E6" s="79">
        <v>2963774.2439999999</v>
      </c>
      <c r="F6" s="80">
        <f>E6/$E$17</f>
        <v>0.49788593147143206</v>
      </c>
      <c r="G6" s="75">
        <v>14607.374</v>
      </c>
    </row>
    <row r="7" spans="1:11" x14ac:dyDescent="0.25">
      <c r="A7" s="70" t="s">
        <v>42</v>
      </c>
      <c r="B7" s="71">
        <v>25457712630</v>
      </c>
      <c r="C7" s="22" t="s">
        <v>116</v>
      </c>
      <c r="D7" s="73" t="s">
        <v>107</v>
      </c>
      <c r="E7" s="79">
        <v>1722484.7290000001</v>
      </c>
      <c r="F7" s="80">
        <f>E7/$E$17</f>
        <v>0.28936107919813692</v>
      </c>
      <c r="G7" s="75">
        <v>7201.8190000000004</v>
      </c>
    </row>
    <row r="8" spans="1:11" x14ac:dyDescent="0.25">
      <c r="A8" s="70" t="s">
        <v>43</v>
      </c>
      <c r="B8" s="71">
        <v>93458739954</v>
      </c>
      <c r="C8" s="22" t="s">
        <v>117</v>
      </c>
      <c r="D8" s="73" t="s">
        <v>108</v>
      </c>
      <c r="E8" s="79">
        <v>347540.853</v>
      </c>
      <c r="F8" s="80">
        <f>E8/$E$17</f>
        <v>5.8383563346831306E-2</v>
      </c>
      <c r="G8" s="75">
        <v>19963.322</v>
      </c>
    </row>
    <row r="9" spans="1:11" x14ac:dyDescent="0.25">
      <c r="A9" s="70" t="s">
        <v>44</v>
      </c>
      <c r="B9" s="71">
        <v>48012167049</v>
      </c>
      <c r="C9" s="22" t="s">
        <v>118</v>
      </c>
      <c r="D9" s="73" t="s">
        <v>109</v>
      </c>
      <c r="E9" s="79">
        <v>309934.255</v>
      </c>
      <c r="F9" s="80">
        <f t="shared" ref="F9:F15" si="0">E9/$E$17</f>
        <v>5.2066011963622205E-2</v>
      </c>
      <c r="G9" s="75">
        <v>-29317.054</v>
      </c>
    </row>
    <row r="10" spans="1:11" x14ac:dyDescent="0.25">
      <c r="A10" s="70" t="s">
        <v>45</v>
      </c>
      <c r="B10" s="71">
        <v>45651553790</v>
      </c>
      <c r="C10" s="22" t="s">
        <v>119</v>
      </c>
      <c r="D10" s="73" t="s">
        <v>110</v>
      </c>
      <c r="E10" s="79">
        <v>168333.25599999999</v>
      </c>
      <c r="F10" s="80">
        <f t="shared" si="0"/>
        <v>2.8278388656237691E-2</v>
      </c>
      <c r="G10" s="75">
        <v>3250.0659999999998</v>
      </c>
    </row>
    <row r="11" spans="1:11" x14ac:dyDescent="0.25">
      <c r="A11" s="70" t="s">
        <v>46</v>
      </c>
      <c r="B11" s="71" t="s">
        <v>104</v>
      </c>
      <c r="C11" s="22" t="s">
        <v>120</v>
      </c>
      <c r="D11" s="73" t="s">
        <v>111</v>
      </c>
      <c r="E11" s="79">
        <v>133445.1</v>
      </c>
      <c r="F11" s="80">
        <f t="shared" si="0"/>
        <v>2.2417509716977757E-2</v>
      </c>
      <c r="G11" s="75">
        <v>-6066.6350000000002</v>
      </c>
    </row>
    <row r="12" spans="1:11" x14ac:dyDescent="0.25">
      <c r="A12" s="70" t="s">
        <v>47</v>
      </c>
      <c r="B12" s="71">
        <v>45917510717</v>
      </c>
      <c r="C12" s="22" t="s">
        <v>121</v>
      </c>
      <c r="D12" s="73" t="s">
        <v>112</v>
      </c>
      <c r="E12" s="79">
        <v>87765.664999999994</v>
      </c>
      <c r="F12" s="80">
        <f t="shared" si="0"/>
        <v>1.4743798370674641E-2</v>
      </c>
      <c r="G12" s="75">
        <v>2610.36</v>
      </c>
    </row>
    <row r="13" spans="1:11" x14ac:dyDescent="0.25">
      <c r="A13" s="70" t="s">
        <v>48</v>
      </c>
      <c r="B13" s="71">
        <v>37463678442</v>
      </c>
      <c r="C13" s="22" t="s">
        <v>122</v>
      </c>
      <c r="D13" s="73" t="s">
        <v>113</v>
      </c>
      <c r="E13" s="79">
        <v>36193.658000000003</v>
      </c>
      <c r="F13" s="80">
        <f t="shared" si="0"/>
        <v>6.0801908793051956E-3</v>
      </c>
      <c r="G13" s="75">
        <v>372.90800000000002</v>
      </c>
    </row>
    <row r="14" spans="1:11" x14ac:dyDescent="0.25">
      <c r="A14" s="70" t="s">
        <v>49</v>
      </c>
      <c r="B14" s="71" t="s">
        <v>105</v>
      </c>
      <c r="C14" s="22" t="s">
        <v>123</v>
      </c>
      <c r="D14" s="73" t="s">
        <v>107</v>
      </c>
      <c r="E14" s="79">
        <v>32923.5</v>
      </c>
      <c r="F14" s="80">
        <f t="shared" si="0"/>
        <v>5.5308353859895732E-3</v>
      </c>
      <c r="G14" s="75">
        <v>-386.69200000000001</v>
      </c>
    </row>
    <row r="15" spans="1:11" x14ac:dyDescent="0.25">
      <c r="A15" s="70" t="s">
        <v>50</v>
      </c>
      <c r="B15" s="71">
        <v>15932947595</v>
      </c>
      <c r="C15" s="22" t="s">
        <v>124</v>
      </c>
      <c r="D15" s="73" t="s">
        <v>114</v>
      </c>
      <c r="E15" s="79">
        <v>26387.876</v>
      </c>
      <c r="F15" s="80">
        <f t="shared" si="0"/>
        <v>4.4329126108070219E-3</v>
      </c>
      <c r="G15" s="75">
        <v>-160.76499999999999</v>
      </c>
    </row>
    <row r="16" spans="1:11" x14ac:dyDescent="0.25">
      <c r="A16" s="111" t="s">
        <v>31</v>
      </c>
      <c r="B16" s="111"/>
      <c r="C16" s="111"/>
      <c r="D16" s="112"/>
      <c r="E16" s="81">
        <f>SUM(E6:E15)</f>
        <v>5828783.1359999999</v>
      </c>
      <c r="F16" s="82">
        <f>E16/E17</f>
        <v>0.97918022160001439</v>
      </c>
      <c r="G16" s="76">
        <f>SUM(G6:G15)</f>
        <v>12074.702999999998</v>
      </c>
    </row>
    <row r="17" spans="1:7" x14ac:dyDescent="0.25">
      <c r="A17" s="113" t="s">
        <v>94</v>
      </c>
      <c r="B17" s="113"/>
      <c r="C17" s="113"/>
      <c r="D17" s="114"/>
      <c r="E17" s="81">
        <v>5952717.3930000002</v>
      </c>
      <c r="F17" s="83">
        <v>1</v>
      </c>
      <c r="G17" s="76">
        <v>3094.7040000000002</v>
      </c>
    </row>
    <row r="18" spans="1:7" x14ac:dyDescent="0.25">
      <c r="A18" s="19" t="s">
        <v>62</v>
      </c>
    </row>
  </sheetData>
  <mergeCells count="2">
    <mergeCell ref="A16:D16"/>
    <mergeCell ref="A17:D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workbookViewId="0">
      <selection activeCell="M5" sqref="M5"/>
    </sheetView>
  </sheetViews>
  <sheetFormatPr defaultRowHeight="15" x14ac:dyDescent="0.25"/>
  <cols>
    <col min="1" max="1" width="19.42578125" style="16" customWidth="1"/>
    <col min="2" max="4" width="8.42578125" style="16" customWidth="1"/>
    <col min="5" max="6" width="9.140625" style="16"/>
    <col min="7" max="7" width="8.42578125" style="16" customWidth="1"/>
    <col min="8" max="15" width="9.140625" style="16"/>
    <col min="16" max="16" width="2.85546875" style="16" customWidth="1"/>
    <col min="17" max="16384" width="9.140625" style="16"/>
  </cols>
  <sheetData>
    <row r="3" spans="1:16" ht="14.25" customHeight="1" x14ac:dyDescent="0.25">
      <c r="A3" s="63" t="s">
        <v>127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6" x14ac:dyDescent="0.25">
      <c r="B4" s="89"/>
      <c r="C4" s="89"/>
      <c r="D4" s="89"/>
      <c r="E4" s="89"/>
      <c r="F4" s="90" t="s">
        <v>39</v>
      </c>
      <c r="H4" s="88"/>
      <c r="I4" s="88"/>
      <c r="J4" s="88"/>
    </row>
    <row r="5" spans="1:16" x14ac:dyDescent="0.25">
      <c r="A5" s="84"/>
      <c r="B5" s="85" t="s">
        <v>18</v>
      </c>
      <c r="C5" s="85" t="s">
        <v>19</v>
      </c>
      <c r="D5" s="85" t="s">
        <v>20</v>
      </c>
      <c r="E5" s="85" t="s">
        <v>21</v>
      </c>
      <c r="F5" s="85" t="s">
        <v>22</v>
      </c>
      <c r="G5" s="85" t="s">
        <v>32</v>
      </c>
    </row>
    <row r="6" spans="1:16" x14ac:dyDescent="0.25">
      <c r="A6" s="86" t="s">
        <v>40</v>
      </c>
      <c r="B6" s="87">
        <v>34125</v>
      </c>
      <c r="C6" s="87">
        <v>166389</v>
      </c>
      <c r="D6" s="87">
        <v>77699</v>
      </c>
      <c r="E6" s="87">
        <v>109352</v>
      </c>
      <c r="F6" s="87">
        <v>60380</v>
      </c>
      <c r="G6" s="13">
        <v>3094.7040000000002</v>
      </c>
    </row>
    <row r="7" spans="1:16" x14ac:dyDescent="0.25">
      <c r="A7" s="86" t="s">
        <v>1</v>
      </c>
      <c r="B7" s="87">
        <v>3174</v>
      </c>
      <c r="C7" s="87">
        <v>3159</v>
      </c>
      <c r="D7" s="87">
        <v>3146</v>
      </c>
      <c r="E7" s="87">
        <v>3361</v>
      </c>
      <c r="F7" s="87">
        <v>3267</v>
      </c>
      <c r="G7" s="51">
        <v>3226</v>
      </c>
    </row>
    <row r="8" spans="1:16" x14ac:dyDescent="0.25">
      <c r="A8" s="91" t="s">
        <v>126</v>
      </c>
    </row>
    <row r="9" spans="1:16" x14ac:dyDescent="0.25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x14ac:dyDescent="0.25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6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</row>
    <row r="12" spans="1:16" x14ac:dyDescent="0.2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1:16" x14ac:dyDescent="0.2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1:16" x14ac:dyDescent="0.2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5" spans="1:16" x14ac:dyDescent="0.2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1:16" x14ac:dyDescent="0.2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1:16" x14ac:dyDescent="0.2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</row>
    <row r="18" spans="1:16" x14ac:dyDescent="0.25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16" x14ac:dyDescent="0.2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</row>
    <row r="20" spans="1:16" x14ac:dyDescent="0.25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</row>
    <row r="21" spans="1:16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</row>
    <row r="22" spans="1:16" x14ac:dyDescent="0.2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</row>
    <row r="23" spans="1:16" x14ac:dyDescent="0.25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</row>
    <row r="25" spans="1:16" x14ac:dyDescent="0.25">
      <c r="A25" s="64" t="s">
        <v>125</v>
      </c>
      <c r="B25" s="65"/>
      <c r="C25" s="65"/>
      <c r="D25" s="65"/>
      <c r="E25" s="65"/>
      <c r="F25" s="65"/>
      <c r="G25" s="65"/>
    </row>
  </sheetData>
  <mergeCells count="2">
    <mergeCell ref="A9:P9"/>
    <mergeCell ref="A10:P2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J9" sqref="J9"/>
    </sheetView>
  </sheetViews>
  <sheetFormatPr defaultRowHeight="15" x14ac:dyDescent="0.25"/>
  <cols>
    <col min="1" max="1" width="6.5703125" style="15" customWidth="1"/>
    <col min="2" max="2" width="12.5703125" style="15" customWidth="1"/>
    <col min="3" max="3" width="32.28515625" style="15" customWidth="1"/>
    <col min="4" max="4" width="12.5703125" style="15" customWidth="1"/>
    <col min="5" max="5" width="10.85546875" style="15" customWidth="1"/>
    <col min="6" max="7" width="9.7109375" style="15" customWidth="1"/>
    <col min="8" max="8" width="13.85546875" style="15" customWidth="1"/>
    <col min="9" max="28" width="9.140625" style="15"/>
    <col min="29" max="29" width="13.140625" style="15" customWidth="1"/>
    <col min="30" max="30" width="11.85546875" style="15" customWidth="1"/>
    <col min="31" max="31" width="13.7109375" style="15" customWidth="1"/>
    <col min="32" max="189" width="9.140625" style="15"/>
    <col min="190" max="191" width="8.28515625" style="15" customWidth="1"/>
    <col min="192" max="192" width="14.5703125" style="15" customWidth="1"/>
    <col min="193" max="193" width="34.5703125" style="15" customWidth="1"/>
    <col min="194" max="194" width="11" style="15" customWidth="1"/>
    <col min="195" max="195" width="10.5703125" style="15" customWidth="1"/>
    <col min="196" max="445" width="9.140625" style="15"/>
    <col min="446" max="447" width="8.28515625" style="15" customWidth="1"/>
    <col min="448" max="448" width="14.5703125" style="15" customWidth="1"/>
    <col min="449" max="449" width="34.5703125" style="15" customWidth="1"/>
    <col min="450" max="450" width="11" style="15" customWidth="1"/>
    <col min="451" max="451" width="10.5703125" style="15" customWidth="1"/>
    <col min="452" max="701" width="9.140625" style="15"/>
    <col min="702" max="703" width="8.28515625" style="15" customWidth="1"/>
    <col min="704" max="704" width="14.5703125" style="15" customWidth="1"/>
    <col min="705" max="705" width="34.5703125" style="15" customWidth="1"/>
    <col min="706" max="706" width="11" style="15" customWidth="1"/>
    <col min="707" max="707" width="10.5703125" style="15" customWidth="1"/>
    <col min="708" max="957" width="9.140625" style="15"/>
    <col min="958" max="959" width="8.28515625" style="15" customWidth="1"/>
    <col min="960" max="960" width="14.5703125" style="15" customWidth="1"/>
    <col min="961" max="961" width="34.5703125" style="15" customWidth="1"/>
    <col min="962" max="962" width="11" style="15" customWidth="1"/>
    <col min="963" max="963" width="10.5703125" style="15" customWidth="1"/>
    <col min="964" max="1213" width="9.140625" style="15"/>
    <col min="1214" max="1215" width="8.28515625" style="15" customWidth="1"/>
    <col min="1216" max="1216" width="14.5703125" style="15" customWidth="1"/>
    <col min="1217" max="1217" width="34.5703125" style="15" customWidth="1"/>
    <col min="1218" max="1218" width="11" style="15" customWidth="1"/>
    <col min="1219" max="1219" width="10.5703125" style="15" customWidth="1"/>
    <col min="1220" max="1469" width="9.140625" style="15"/>
    <col min="1470" max="1471" width="8.28515625" style="15" customWidth="1"/>
    <col min="1472" max="1472" width="14.5703125" style="15" customWidth="1"/>
    <col min="1473" max="1473" width="34.5703125" style="15" customWidth="1"/>
    <col min="1474" max="1474" width="11" style="15" customWidth="1"/>
    <col min="1475" max="1475" width="10.5703125" style="15" customWidth="1"/>
    <col min="1476" max="1725" width="9.140625" style="15"/>
    <col min="1726" max="1727" width="8.28515625" style="15" customWidth="1"/>
    <col min="1728" max="1728" width="14.5703125" style="15" customWidth="1"/>
    <col min="1729" max="1729" width="34.5703125" style="15" customWidth="1"/>
    <col min="1730" max="1730" width="11" style="15" customWidth="1"/>
    <col min="1731" max="1731" width="10.5703125" style="15" customWidth="1"/>
    <col min="1732" max="1981" width="9.140625" style="15"/>
    <col min="1982" max="1983" width="8.28515625" style="15" customWidth="1"/>
    <col min="1984" max="1984" width="14.5703125" style="15" customWidth="1"/>
    <col min="1985" max="1985" width="34.5703125" style="15" customWidth="1"/>
    <col min="1986" max="1986" width="11" style="15" customWidth="1"/>
    <col min="1987" max="1987" width="10.5703125" style="15" customWidth="1"/>
    <col min="1988" max="2237" width="9.140625" style="15"/>
    <col min="2238" max="2239" width="8.28515625" style="15" customWidth="1"/>
    <col min="2240" max="2240" width="14.5703125" style="15" customWidth="1"/>
    <col min="2241" max="2241" width="34.5703125" style="15" customWidth="1"/>
    <col min="2242" max="2242" width="11" style="15" customWidth="1"/>
    <col min="2243" max="2243" width="10.5703125" style="15" customWidth="1"/>
    <col min="2244" max="2493" width="9.140625" style="15"/>
    <col min="2494" max="2495" width="8.28515625" style="15" customWidth="1"/>
    <col min="2496" max="2496" width="14.5703125" style="15" customWidth="1"/>
    <col min="2497" max="2497" width="34.5703125" style="15" customWidth="1"/>
    <col min="2498" max="2498" width="11" style="15" customWidth="1"/>
    <col min="2499" max="2499" width="10.5703125" style="15" customWidth="1"/>
    <col min="2500" max="2749" width="9.140625" style="15"/>
    <col min="2750" max="2751" width="8.28515625" style="15" customWidth="1"/>
    <col min="2752" max="2752" width="14.5703125" style="15" customWidth="1"/>
    <col min="2753" max="2753" width="34.5703125" style="15" customWidth="1"/>
    <col min="2754" max="2754" width="11" style="15" customWidth="1"/>
    <col min="2755" max="2755" width="10.5703125" style="15" customWidth="1"/>
    <col min="2756" max="3005" width="9.140625" style="15"/>
    <col min="3006" max="3007" width="8.28515625" style="15" customWidth="1"/>
    <col min="3008" max="3008" width="14.5703125" style="15" customWidth="1"/>
    <col min="3009" max="3009" width="34.5703125" style="15" customWidth="1"/>
    <col min="3010" max="3010" width="11" style="15" customWidth="1"/>
    <col min="3011" max="3011" width="10.5703125" style="15" customWidth="1"/>
    <col min="3012" max="3261" width="9.140625" style="15"/>
    <col min="3262" max="3263" width="8.28515625" style="15" customWidth="1"/>
    <col min="3264" max="3264" width="14.5703125" style="15" customWidth="1"/>
    <col min="3265" max="3265" width="34.5703125" style="15" customWidth="1"/>
    <col min="3266" max="3266" width="11" style="15" customWidth="1"/>
    <col min="3267" max="3267" width="10.5703125" style="15" customWidth="1"/>
    <col min="3268" max="3517" width="9.140625" style="15"/>
    <col min="3518" max="3519" width="8.28515625" style="15" customWidth="1"/>
    <col min="3520" max="3520" width="14.5703125" style="15" customWidth="1"/>
    <col min="3521" max="3521" width="34.5703125" style="15" customWidth="1"/>
    <col min="3522" max="3522" width="11" style="15" customWidth="1"/>
    <col min="3523" max="3523" width="10.5703125" style="15" customWidth="1"/>
    <col min="3524" max="3773" width="9.140625" style="15"/>
    <col min="3774" max="3775" width="8.28515625" style="15" customWidth="1"/>
    <col min="3776" max="3776" width="14.5703125" style="15" customWidth="1"/>
    <col min="3777" max="3777" width="34.5703125" style="15" customWidth="1"/>
    <col min="3778" max="3778" width="11" style="15" customWidth="1"/>
    <col min="3779" max="3779" width="10.5703125" style="15" customWidth="1"/>
    <col min="3780" max="4029" width="9.140625" style="15"/>
    <col min="4030" max="4031" width="8.28515625" style="15" customWidth="1"/>
    <col min="4032" max="4032" width="14.5703125" style="15" customWidth="1"/>
    <col min="4033" max="4033" width="34.5703125" style="15" customWidth="1"/>
    <col min="4034" max="4034" width="11" style="15" customWidth="1"/>
    <col min="4035" max="4035" width="10.5703125" style="15" customWidth="1"/>
    <col min="4036" max="4285" width="9.140625" style="15"/>
    <col min="4286" max="4287" width="8.28515625" style="15" customWidth="1"/>
    <col min="4288" max="4288" width="14.5703125" style="15" customWidth="1"/>
    <col min="4289" max="4289" width="34.5703125" style="15" customWidth="1"/>
    <col min="4290" max="4290" width="11" style="15" customWidth="1"/>
    <col min="4291" max="4291" width="10.5703125" style="15" customWidth="1"/>
    <col min="4292" max="4541" width="9.140625" style="15"/>
    <col min="4542" max="4543" width="8.28515625" style="15" customWidth="1"/>
    <col min="4544" max="4544" width="14.5703125" style="15" customWidth="1"/>
    <col min="4545" max="4545" width="34.5703125" style="15" customWidth="1"/>
    <col min="4546" max="4546" width="11" style="15" customWidth="1"/>
    <col min="4547" max="4547" width="10.5703125" style="15" customWidth="1"/>
    <col min="4548" max="4797" width="9.140625" style="15"/>
    <col min="4798" max="4799" width="8.28515625" style="15" customWidth="1"/>
    <col min="4800" max="4800" width="14.5703125" style="15" customWidth="1"/>
    <col min="4801" max="4801" width="34.5703125" style="15" customWidth="1"/>
    <col min="4802" max="4802" width="11" style="15" customWidth="1"/>
    <col min="4803" max="4803" width="10.5703125" style="15" customWidth="1"/>
    <col min="4804" max="5053" width="9.140625" style="15"/>
    <col min="5054" max="5055" width="8.28515625" style="15" customWidth="1"/>
    <col min="5056" max="5056" width="14.5703125" style="15" customWidth="1"/>
    <col min="5057" max="5057" width="34.5703125" style="15" customWidth="1"/>
    <col min="5058" max="5058" width="11" style="15" customWidth="1"/>
    <col min="5059" max="5059" width="10.5703125" style="15" customWidth="1"/>
    <col min="5060" max="5309" width="9.140625" style="15"/>
    <col min="5310" max="5311" width="8.28515625" style="15" customWidth="1"/>
    <col min="5312" max="5312" width="14.5703125" style="15" customWidth="1"/>
    <col min="5313" max="5313" width="34.5703125" style="15" customWidth="1"/>
    <col min="5314" max="5314" width="11" style="15" customWidth="1"/>
    <col min="5315" max="5315" width="10.5703125" style="15" customWidth="1"/>
    <col min="5316" max="5565" width="9.140625" style="15"/>
    <col min="5566" max="5567" width="8.28515625" style="15" customWidth="1"/>
    <col min="5568" max="5568" width="14.5703125" style="15" customWidth="1"/>
    <col min="5569" max="5569" width="34.5703125" style="15" customWidth="1"/>
    <col min="5570" max="5570" width="11" style="15" customWidth="1"/>
    <col min="5571" max="5571" width="10.5703125" style="15" customWidth="1"/>
    <col min="5572" max="5821" width="9.140625" style="15"/>
    <col min="5822" max="5823" width="8.28515625" style="15" customWidth="1"/>
    <col min="5824" max="5824" width="14.5703125" style="15" customWidth="1"/>
    <col min="5825" max="5825" width="34.5703125" style="15" customWidth="1"/>
    <col min="5826" max="5826" width="11" style="15" customWidth="1"/>
    <col min="5827" max="5827" width="10.5703125" style="15" customWidth="1"/>
    <col min="5828" max="6077" width="9.140625" style="15"/>
    <col min="6078" max="6079" width="8.28515625" style="15" customWidth="1"/>
    <col min="6080" max="6080" width="14.5703125" style="15" customWidth="1"/>
    <col min="6081" max="6081" width="34.5703125" style="15" customWidth="1"/>
    <col min="6082" max="6082" width="11" style="15" customWidth="1"/>
    <col min="6083" max="6083" width="10.5703125" style="15" customWidth="1"/>
    <col min="6084" max="6333" width="9.140625" style="15"/>
    <col min="6334" max="6335" width="8.28515625" style="15" customWidth="1"/>
    <col min="6336" max="6336" width="14.5703125" style="15" customWidth="1"/>
    <col min="6337" max="6337" width="34.5703125" style="15" customWidth="1"/>
    <col min="6338" max="6338" width="11" style="15" customWidth="1"/>
    <col min="6339" max="6339" width="10.5703125" style="15" customWidth="1"/>
    <col min="6340" max="6589" width="9.140625" style="15"/>
    <col min="6590" max="6591" width="8.28515625" style="15" customWidth="1"/>
    <col min="6592" max="6592" width="14.5703125" style="15" customWidth="1"/>
    <col min="6593" max="6593" width="34.5703125" style="15" customWidth="1"/>
    <col min="6594" max="6594" width="11" style="15" customWidth="1"/>
    <col min="6595" max="6595" width="10.5703125" style="15" customWidth="1"/>
    <col min="6596" max="6845" width="9.140625" style="15"/>
    <col min="6846" max="6847" width="8.28515625" style="15" customWidth="1"/>
    <col min="6848" max="6848" width="14.5703125" style="15" customWidth="1"/>
    <col min="6849" max="6849" width="34.5703125" style="15" customWidth="1"/>
    <col min="6850" max="6850" width="11" style="15" customWidth="1"/>
    <col min="6851" max="6851" width="10.5703125" style="15" customWidth="1"/>
    <col min="6852" max="7101" width="9.140625" style="15"/>
    <col min="7102" max="7103" width="8.28515625" style="15" customWidth="1"/>
    <col min="7104" max="7104" width="14.5703125" style="15" customWidth="1"/>
    <col min="7105" max="7105" width="34.5703125" style="15" customWidth="1"/>
    <col min="7106" max="7106" width="11" style="15" customWidth="1"/>
    <col min="7107" max="7107" width="10.5703125" style="15" customWidth="1"/>
    <col min="7108" max="7357" width="9.140625" style="15"/>
    <col min="7358" max="7359" width="8.28515625" style="15" customWidth="1"/>
    <col min="7360" max="7360" width="14.5703125" style="15" customWidth="1"/>
    <col min="7361" max="7361" width="34.5703125" style="15" customWidth="1"/>
    <col min="7362" max="7362" width="11" style="15" customWidth="1"/>
    <col min="7363" max="7363" width="10.5703125" style="15" customWidth="1"/>
    <col min="7364" max="7613" width="9.140625" style="15"/>
    <col min="7614" max="7615" width="8.28515625" style="15" customWidth="1"/>
    <col min="7616" max="7616" width="14.5703125" style="15" customWidth="1"/>
    <col min="7617" max="7617" width="34.5703125" style="15" customWidth="1"/>
    <col min="7618" max="7618" width="11" style="15" customWidth="1"/>
    <col min="7619" max="7619" width="10.5703125" style="15" customWidth="1"/>
    <col min="7620" max="7869" width="9.140625" style="15"/>
    <col min="7870" max="7871" width="8.28515625" style="15" customWidth="1"/>
    <col min="7872" max="7872" width="14.5703125" style="15" customWidth="1"/>
    <col min="7873" max="7873" width="34.5703125" style="15" customWidth="1"/>
    <col min="7874" max="7874" width="11" style="15" customWidth="1"/>
    <col min="7875" max="7875" width="10.5703125" style="15" customWidth="1"/>
    <col min="7876" max="8125" width="9.140625" style="15"/>
    <col min="8126" max="8127" width="8.28515625" style="15" customWidth="1"/>
    <col min="8128" max="8128" width="14.5703125" style="15" customWidth="1"/>
    <col min="8129" max="8129" width="34.5703125" style="15" customWidth="1"/>
    <col min="8130" max="8130" width="11" style="15" customWidth="1"/>
    <col min="8131" max="8131" width="10.5703125" style="15" customWidth="1"/>
    <col min="8132" max="8381" width="9.140625" style="15"/>
    <col min="8382" max="8383" width="8.28515625" style="15" customWidth="1"/>
    <col min="8384" max="8384" width="14.5703125" style="15" customWidth="1"/>
    <col min="8385" max="8385" width="34.5703125" style="15" customWidth="1"/>
    <col min="8386" max="8386" width="11" style="15" customWidth="1"/>
    <col min="8387" max="8387" width="10.5703125" style="15" customWidth="1"/>
    <col min="8388" max="8637" width="9.140625" style="15"/>
    <col min="8638" max="8639" width="8.28515625" style="15" customWidth="1"/>
    <col min="8640" max="8640" width="14.5703125" style="15" customWidth="1"/>
    <col min="8641" max="8641" width="34.5703125" style="15" customWidth="1"/>
    <col min="8642" max="8642" width="11" style="15" customWidth="1"/>
    <col min="8643" max="8643" width="10.5703125" style="15" customWidth="1"/>
    <col min="8644" max="8893" width="9.140625" style="15"/>
    <col min="8894" max="8895" width="8.28515625" style="15" customWidth="1"/>
    <col min="8896" max="8896" width="14.5703125" style="15" customWidth="1"/>
    <col min="8897" max="8897" width="34.5703125" style="15" customWidth="1"/>
    <col min="8898" max="8898" width="11" style="15" customWidth="1"/>
    <col min="8899" max="8899" width="10.5703125" style="15" customWidth="1"/>
    <col min="8900" max="9149" width="9.140625" style="15"/>
    <col min="9150" max="9151" width="8.28515625" style="15" customWidth="1"/>
    <col min="9152" max="9152" width="14.5703125" style="15" customWidth="1"/>
    <col min="9153" max="9153" width="34.5703125" style="15" customWidth="1"/>
    <col min="9154" max="9154" width="11" style="15" customWidth="1"/>
    <col min="9155" max="9155" width="10.5703125" style="15" customWidth="1"/>
    <col min="9156" max="9405" width="9.140625" style="15"/>
    <col min="9406" max="9407" width="8.28515625" style="15" customWidth="1"/>
    <col min="9408" max="9408" width="14.5703125" style="15" customWidth="1"/>
    <col min="9409" max="9409" width="34.5703125" style="15" customWidth="1"/>
    <col min="9410" max="9410" width="11" style="15" customWidth="1"/>
    <col min="9411" max="9411" width="10.5703125" style="15" customWidth="1"/>
    <col min="9412" max="9661" width="9.140625" style="15"/>
    <col min="9662" max="9663" width="8.28515625" style="15" customWidth="1"/>
    <col min="9664" max="9664" width="14.5703125" style="15" customWidth="1"/>
    <col min="9665" max="9665" width="34.5703125" style="15" customWidth="1"/>
    <col min="9666" max="9666" width="11" style="15" customWidth="1"/>
    <col min="9667" max="9667" width="10.5703125" style="15" customWidth="1"/>
    <col min="9668" max="9917" width="9.140625" style="15"/>
    <col min="9918" max="9919" width="8.28515625" style="15" customWidth="1"/>
    <col min="9920" max="9920" width="14.5703125" style="15" customWidth="1"/>
    <col min="9921" max="9921" width="34.5703125" style="15" customWidth="1"/>
    <col min="9922" max="9922" width="11" style="15" customWidth="1"/>
    <col min="9923" max="9923" width="10.5703125" style="15" customWidth="1"/>
    <col min="9924" max="10173" width="9.140625" style="15"/>
    <col min="10174" max="10175" width="8.28515625" style="15" customWidth="1"/>
    <col min="10176" max="10176" width="14.5703125" style="15" customWidth="1"/>
    <col min="10177" max="10177" width="34.5703125" style="15" customWidth="1"/>
    <col min="10178" max="10178" width="11" style="15" customWidth="1"/>
    <col min="10179" max="10179" width="10.5703125" style="15" customWidth="1"/>
    <col min="10180" max="10429" width="9.140625" style="15"/>
    <col min="10430" max="10431" width="8.28515625" style="15" customWidth="1"/>
    <col min="10432" max="10432" width="14.5703125" style="15" customWidth="1"/>
    <col min="10433" max="10433" width="34.5703125" style="15" customWidth="1"/>
    <col min="10434" max="10434" width="11" style="15" customWidth="1"/>
    <col min="10435" max="10435" width="10.5703125" style="15" customWidth="1"/>
    <col min="10436" max="10685" width="9.140625" style="15"/>
    <col min="10686" max="10687" width="8.28515625" style="15" customWidth="1"/>
    <col min="10688" max="10688" width="14.5703125" style="15" customWidth="1"/>
    <col min="10689" max="10689" width="34.5703125" style="15" customWidth="1"/>
    <col min="10690" max="10690" width="11" style="15" customWidth="1"/>
    <col min="10691" max="10691" width="10.5703125" style="15" customWidth="1"/>
    <col min="10692" max="10941" width="9.140625" style="15"/>
    <col min="10942" max="10943" width="8.28515625" style="15" customWidth="1"/>
    <col min="10944" max="10944" width="14.5703125" style="15" customWidth="1"/>
    <col min="10945" max="10945" width="34.5703125" style="15" customWidth="1"/>
    <col min="10946" max="10946" width="11" style="15" customWidth="1"/>
    <col min="10947" max="10947" width="10.5703125" style="15" customWidth="1"/>
    <col min="10948" max="11197" width="9.140625" style="15"/>
    <col min="11198" max="11199" width="8.28515625" style="15" customWidth="1"/>
    <col min="11200" max="11200" width="14.5703125" style="15" customWidth="1"/>
    <col min="11201" max="11201" width="34.5703125" style="15" customWidth="1"/>
    <col min="11202" max="11202" width="11" style="15" customWidth="1"/>
    <col min="11203" max="11203" width="10.5703125" style="15" customWidth="1"/>
    <col min="11204" max="11453" width="9.140625" style="15"/>
    <col min="11454" max="11455" width="8.28515625" style="15" customWidth="1"/>
    <col min="11456" max="11456" width="14.5703125" style="15" customWidth="1"/>
    <col min="11457" max="11457" width="34.5703125" style="15" customWidth="1"/>
    <col min="11458" max="11458" width="11" style="15" customWidth="1"/>
    <col min="11459" max="11459" width="10.5703125" style="15" customWidth="1"/>
    <col min="11460" max="11709" width="9.140625" style="15"/>
    <col min="11710" max="11711" width="8.28515625" style="15" customWidth="1"/>
    <col min="11712" max="11712" width="14.5703125" style="15" customWidth="1"/>
    <col min="11713" max="11713" width="34.5703125" style="15" customWidth="1"/>
    <col min="11714" max="11714" width="11" style="15" customWidth="1"/>
    <col min="11715" max="11715" width="10.5703125" style="15" customWidth="1"/>
    <col min="11716" max="11965" width="9.140625" style="15"/>
    <col min="11966" max="11967" width="8.28515625" style="15" customWidth="1"/>
    <col min="11968" max="11968" width="14.5703125" style="15" customWidth="1"/>
    <col min="11969" max="11969" width="34.5703125" style="15" customWidth="1"/>
    <col min="11970" max="11970" width="11" style="15" customWidth="1"/>
    <col min="11971" max="11971" width="10.5703125" style="15" customWidth="1"/>
    <col min="11972" max="12221" width="9.140625" style="15"/>
    <col min="12222" max="12223" width="8.28515625" style="15" customWidth="1"/>
    <col min="12224" max="12224" width="14.5703125" style="15" customWidth="1"/>
    <col min="12225" max="12225" width="34.5703125" style="15" customWidth="1"/>
    <col min="12226" max="12226" width="11" style="15" customWidth="1"/>
    <col min="12227" max="12227" width="10.5703125" style="15" customWidth="1"/>
    <col min="12228" max="12477" width="9.140625" style="15"/>
    <col min="12478" max="12479" width="8.28515625" style="15" customWidth="1"/>
    <col min="12480" max="12480" width="14.5703125" style="15" customWidth="1"/>
    <col min="12481" max="12481" width="34.5703125" style="15" customWidth="1"/>
    <col min="12482" max="12482" width="11" style="15" customWidth="1"/>
    <col min="12483" max="12483" width="10.5703125" style="15" customWidth="1"/>
    <col min="12484" max="12733" width="9.140625" style="15"/>
    <col min="12734" max="12735" width="8.28515625" style="15" customWidth="1"/>
    <col min="12736" max="12736" width="14.5703125" style="15" customWidth="1"/>
    <col min="12737" max="12737" width="34.5703125" style="15" customWidth="1"/>
    <col min="12738" max="12738" width="11" style="15" customWidth="1"/>
    <col min="12739" max="12739" width="10.5703125" style="15" customWidth="1"/>
    <col min="12740" max="12989" width="9.140625" style="15"/>
    <col min="12990" max="12991" width="8.28515625" style="15" customWidth="1"/>
    <col min="12992" max="12992" width="14.5703125" style="15" customWidth="1"/>
    <col min="12993" max="12993" width="34.5703125" style="15" customWidth="1"/>
    <col min="12994" max="12994" width="11" style="15" customWidth="1"/>
    <col min="12995" max="12995" width="10.5703125" style="15" customWidth="1"/>
    <col min="12996" max="13245" width="9.140625" style="15"/>
    <col min="13246" max="13247" width="8.28515625" style="15" customWidth="1"/>
    <col min="13248" max="13248" width="14.5703125" style="15" customWidth="1"/>
    <col min="13249" max="13249" width="34.5703125" style="15" customWidth="1"/>
    <col min="13250" max="13250" width="11" style="15" customWidth="1"/>
    <col min="13251" max="13251" width="10.5703125" style="15" customWidth="1"/>
    <col min="13252" max="13501" width="9.140625" style="15"/>
    <col min="13502" max="13503" width="8.28515625" style="15" customWidth="1"/>
    <col min="13504" max="13504" width="14.5703125" style="15" customWidth="1"/>
    <col min="13505" max="13505" width="34.5703125" style="15" customWidth="1"/>
    <col min="13506" max="13506" width="11" style="15" customWidth="1"/>
    <col min="13507" max="13507" width="10.5703125" style="15" customWidth="1"/>
    <col min="13508" max="13757" width="9.140625" style="15"/>
    <col min="13758" max="13759" width="8.28515625" style="15" customWidth="1"/>
    <col min="13760" max="13760" width="14.5703125" style="15" customWidth="1"/>
    <col min="13761" max="13761" width="34.5703125" style="15" customWidth="1"/>
    <col min="13762" max="13762" width="11" style="15" customWidth="1"/>
    <col min="13763" max="13763" width="10.5703125" style="15" customWidth="1"/>
    <col min="13764" max="14013" width="9.140625" style="15"/>
    <col min="14014" max="14015" width="8.28515625" style="15" customWidth="1"/>
    <col min="14016" max="14016" width="14.5703125" style="15" customWidth="1"/>
    <col min="14017" max="14017" width="34.5703125" style="15" customWidth="1"/>
    <col min="14018" max="14018" width="11" style="15" customWidth="1"/>
    <col min="14019" max="14019" width="10.5703125" style="15" customWidth="1"/>
    <col min="14020" max="14269" width="9.140625" style="15"/>
    <col min="14270" max="14271" width="8.28515625" style="15" customWidth="1"/>
    <col min="14272" max="14272" width="14.5703125" style="15" customWidth="1"/>
    <col min="14273" max="14273" width="34.5703125" style="15" customWidth="1"/>
    <col min="14274" max="14274" width="11" style="15" customWidth="1"/>
    <col min="14275" max="14275" width="10.5703125" style="15" customWidth="1"/>
    <col min="14276" max="14525" width="9.140625" style="15"/>
    <col min="14526" max="14527" width="8.28515625" style="15" customWidth="1"/>
    <col min="14528" max="14528" width="14.5703125" style="15" customWidth="1"/>
    <col min="14529" max="14529" width="34.5703125" style="15" customWidth="1"/>
    <col min="14530" max="14530" width="11" style="15" customWidth="1"/>
    <col min="14531" max="14531" width="10.5703125" style="15" customWidth="1"/>
    <col min="14532" max="14781" width="9.140625" style="15"/>
    <col min="14782" max="14783" width="8.28515625" style="15" customWidth="1"/>
    <col min="14784" max="14784" width="14.5703125" style="15" customWidth="1"/>
    <col min="14785" max="14785" width="34.5703125" style="15" customWidth="1"/>
    <col min="14786" max="14786" width="11" style="15" customWidth="1"/>
    <col min="14787" max="14787" width="10.5703125" style="15" customWidth="1"/>
    <col min="14788" max="15037" width="9.140625" style="15"/>
    <col min="15038" max="15039" width="8.28515625" style="15" customWidth="1"/>
    <col min="15040" max="15040" width="14.5703125" style="15" customWidth="1"/>
    <col min="15041" max="15041" width="34.5703125" style="15" customWidth="1"/>
    <col min="15042" max="15042" width="11" style="15" customWidth="1"/>
    <col min="15043" max="15043" width="10.5703125" style="15" customWidth="1"/>
    <col min="15044" max="15293" width="9.140625" style="15"/>
    <col min="15294" max="15295" width="8.28515625" style="15" customWidth="1"/>
    <col min="15296" max="15296" width="14.5703125" style="15" customWidth="1"/>
    <col min="15297" max="15297" width="34.5703125" style="15" customWidth="1"/>
    <col min="15298" max="15298" width="11" style="15" customWidth="1"/>
    <col min="15299" max="15299" width="10.5703125" style="15" customWidth="1"/>
    <col min="15300" max="15549" width="9.140625" style="15"/>
    <col min="15550" max="15551" width="8.28515625" style="15" customWidth="1"/>
    <col min="15552" max="15552" width="14.5703125" style="15" customWidth="1"/>
    <col min="15553" max="15553" width="34.5703125" style="15" customWidth="1"/>
    <col min="15554" max="15554" width="11" style="15" customWidth="1"/>
    <col min="15555" max="15555" width="10.5703125" style="15" customWidth="1"/>
    <col min="15556" max="15805" width="9.140625" style="15"/>
    <col min="15806" max="15807" width="8.28515625" style="15" customWidth="1"/>
    <col min="15808" max="15808" width="14.5703125" style="15" customWidth="1"/>
    <col min="15809" max="15809" width="34.5703125" style="15" customWidth="1"/>
    <col min="15810" max="15810" width="11" style="15" customWidth="1"/>
    <col min="15811" max="15811" width="10.5703125" style="15" customWidth="1"/>
    <col min="15812" max="16061" width="9.140625" style="15"/>
    <col min="16062" max="16063" width="8.28515625" style="15" customWidth="1"/>
    <col min="16064" max="16064" width="14.5703125" style="15" customWidth="1"/>
    <col min="16065" max="16065" width="34.5703125" style="15" customWidth="1"/>
    <col min="16066" max="16066" width="11" style="15" customWidth="1"/>
    <col min="16067" max="16067" width="10.5703125" style="15" customWidth="1"/>
    <col min="16068" max="16384" width="9.140625" style="15"/>
  </cols>
  <sheetData>
    <row r="3" spans="1:7" s="18" customFormat="1" x14ac:dyDescent="0.25">
      <c r="A3" s="63" t="s">
        <v>136</v>
      </c>
      <c r="B3" s="17"/>
      <c r="C3" s="17"/>
      <c r="D3" s="17"/>
      <c r="E3" s="17"/>
      <c r="F3" s="17"/>
    </row>
    <row r="4" spans="1:7" x14ac:dyDescent="0.25">
      <c r="F4" s="117" t="s">
        <v>39</v>
      </c>
      <c r="G4" s="117"/>
    </row>
    <row r="5" spans="1:7" ht="36" customHeight="1" x14ac:dyDescent="0.25">
      <c r="A5" s="92" t="s">
        <v>25</v>
      </c>
      <c r="B5" s="92" t="s">
        <v>26</v>
      </c>
      <c r="C5" s="92" t="s">
        <v>27</v>
      </c>
      <c r="D5" s="92" t="s">
        <v>28</v>
      </c>
      <c r="E5" s="92" t="s">
        <v>14</v>
      </c>
      <c r="F5" s="92" t="s">
        <v>1</v>
      </c>
      <c r="G5" s="92" t="s">
        <v>11</v>
      </c>
    </row>
    <row r="6" spans="1:7" x14ac:dyDescent="0.25">
      <c r="A6" s="21" t="s">
        <v>41</v>
      </c>
      <c r="B6" s="94">
        <v>93458739954</v>
      </c>
      <c r="C6" s="93" t="s">
        <v>117</v>
      </c>
      <c r="D6" s="94" t="s">
        <v>108</v>
      </c>
      <c r="E6" s="95">
        <v>347540.853</v>
      </c>
      <c r="F6" s="96">
        <v>92</v>
      </c>
      <c r="G6" s="95">
        <v>19963.322</v>
      </c>
    </row>
    <row r="7" spans="1:7" ht="13.5" customHeight="1" x14ac:dyDescent="0.25">
      <c r="A7" s="21" t="s">
        <v>42</v>
      </c>
      <c r="B7" s="94">
        <v>44138062462</v>
      </c>
      <c r="C7" s="93" t="s">
        <v>115</v>
      </c>
      <c r="D7" s="94" t="s">
        <v>106</v>
      </c>
      <c r="E7" s="95">
        <v>2963774.2439999999</v>
      </c>
      <c r="F7" s="96">
        <v>1128</v>
      </c>
      <c r="G7" s="95">
        <v>14607.374</v>
      </c>
    </row>
    <row r="8" spans="1:7" x14ac:dyDescent="0.25">
      <c r="A8" s="21" t="s">
        <v>43</v>
      </c>
      <c r="B8" s="94">
        <v>25457712630</v>
      </c>
      <c r="C8" s="93" t="s">
        <v>116</v>
      </c>
      <c r="D8" s="94" t="s">
        <v>107</v>
      </c>
      <c r="E8" s="95">
        <v>1722484.7290000001</v>
      </c>
      <c r="F8" s="96">
        <v>983</v>
      </c>
      <c r="G8" s="95">
        <v>7201.8190000000004</v>
      </c>
    </row>
    <row r="9" spans="1:7" ht="15" customHeight="1" x14ac:dyDescent="0.25">
      <c r="A9" s="21" t="s">
        <v>44</v>
      </c>
      <c r="B9" s="94">
        <v>45651553790</v>
      </c>
      <c r="C9" s="93" t="s">
        <v>119</v>
      </c>
      <c r="D9" s="94" t="s">
        <v>110</v>
      </c>
      <c r="E9" s="95">
        <v>168333.25599999999</v>
      </c>
      <c r="F9" s="96">
        <v>192</v>
      </c>
      <c r="G9" s="95">
        <v>3250.0659999999998</v>
      </c>
    </row>
    <row r="10" spans="1:7" x14ac:dyDescent="0.25">
      <c r="A10" s="21" t="s">
        <v>45</v>
      </c>
      <c r="B10" s="94">
        <v>45917510717</v>
      </c>
      <c r="C10" s="93" t="s">
        <v>121</v>
      </c>
      <c r="D10" s="94" t="s">
        <v>112</v>
      </c>
      <c r="E10" s="95">
        <v>87765.664999999994</v>
      </c>
      <c r="F10" s="96">
        <v>176</v>
      </c>
      <c r="G10" s="95">
        <v>2610.36</v>
      </c>
    </row>
    <row r="11" spans="1:7" ht="15" customHeight="1" x14ac:dyDescent="0.25">
      <c r="A11" s="21" t="s">
        <v>46</v>
      </c>
      <c r="B11" s="94">
        <v>37463678442</v>
      </c>
      <c r="C11" s="93" t="s">
        <v>122</v>
      </c>
      <c r="D11" s="94" t="s">
        <v>113</v>
      </c>
      <c r="E11" s="95">
        <v>36193.658000000003</v>
      </c>
      <c r="F11" s="96">
        <v>46</v>
      </c>
      <c r="G11" s="95">
        <v>372.90800000000002</v>
      </c>
    </row>
    <row r="12" spans="1:7" x14ac:dyDescent="0.25">
      <c r="A12" s="21" t="s">
        <v>47</v>
      </c>
      <c r="B12" s="94">
        <v>80143131651</v>
      </c>
      <c r="C12" s="93" t="s">
        <v>133</v>
      </c>
      <c r="D12" s="94" t="s">
        <v>130</v>
      </c>
      <c r="E12" s="95">
        <v>5493.7240000000002</v>
      </c>
      <c r="F12" s="96">
        <v>9</v>
      </c>
      <c r="G12" s="95">
        <v>338.084</v>
      </c>
    </row>
    <row r="13" spans="1:7" x14ac:dyDescent="0.25">
      <c r="A13" s="21" t="s">
        <v>48</v>
      </c>
      <c r="B13" s="94">
        <v>37818506684</v>
      </c>
      <c r="C13" s="93" t="s">
        <v>134</v>
      </c>
      <c r="D13" s="94" t="s">
        <v>131</v>
      </c>
      <c r="E13" s="95">
        <v>9275.1479999999992</v>
      </c>
      <c r="F13" s="96">
        <v>25</v>
      </c>
      <c r="G13" s="95">
        <v>290.68099999999998</v>
      </c>
    </row>
    <row r="14" spans="1:7" ht="15" customHeight="1" x14ac:dyDescent="0.25">
      <c r="A14" s="21" t="s">
        <v>49</v>
      </c>
      <c r="B14" s="94">
        <v>64079843970</v>
      </c>
      <c r="C14" s="93" t="s">
        <v>135</v>
      </c>
      <c r="D14" s="94" t="s">
        <v>109</v>
      </c>
      <c r="E14" s="95">
        <v>2408.2689999999998</v>
      </c>
      <c r="F14" s="96">
        <v>1</v>
      </c>
      <c r="G14" s="95">
        <v>243.73599999999999</v>
      </c>
    </row>
    <row r="15" spans="1:7" ht="15" customHeight="1" x14ac:dyDescent="0.25">
      <c r="A15" s="21" t="s">
        <v>50</v>
      </c>
      <c r="B15" s="94">
        <v>81132939795</v>
      </c>
      <c r="C15" s="93" t="s">
        <v>65</v>
      </c>
      <c r="D15" s="94" t="s">
        <v>132</v>
      </c>
      <c r="E15" s="95">
        <v>1081.0740000000001</v>
      </c>
      <c r="F15" s="96">
        <v>2</v>
      </c>
      <c r="G15" s="95">
        <v>198.096</v>
      </c>
    </row>
    <row r="16" spans="1:7" ht="15" customHeight="1" x14ac:dyDescent="0.25">
      <c r="A16" s="118" t="s">
        <v>63</v>
      </c>
      <c r="B16" s="118"/>
      <c r="C16" s="118"/>
      <c r="D16" s="118"/>
      <c r="E16" s="20">
        <f t="shared" ref="E16" si="0">SUM(E6:E15)</f>
        <v>5344350.620000001</v>
      </c>
      <c r="F16" s="20">
        <f>SUM(F6:F15)</f>
        <v>2654</v>
      </c>
      <c r="G16" s="20">
        <f>SUM(G6:G15)</f>
        <v>49076.445999999996</v>
      </c>
    </row>
    <row r="17" spans="1:7" ht="15" customHeight="1" x14ac:dyDescent="0.25">
      <c r="A17" s="119" t="s">
        <v>129</v>
      </c>
      <c r="B17" s="119"/>
      <c r="C17" s="119"/>
      <c r="D17" s="119"/>
      <c r="E17" s="20">
        <v>5952717.3930000002</v>
      </c>
      <c r="F17" s="20">
        <v>3226</v>
      </c>
      <c r="G17" s="20">
        <v>50493.913</v>
      </c>
    </row>
    <row r="18" spans="1:7" ht="15" customHeight="1" x14ac:dyDescent="0.25">
      <c r="A18" s="119" t="s">
        <v>64</v>
      </c>
      <c r="B18" s="119"/>
      <c r="C18" s="119"/>
      <c r="D18" s="119"/>
      <c r="E18" s="97">
        <f>E16/E17</f>
        <v>0.89780015867788421</v>
      </c>
      <c r="F18" s="97">
        <f t="shared" ref="F18:G18" si="1">F16/F17</f>
        <v>0.82269063856168634</v>
      </c>
      <c r="G18" s="97">
        <f t="shared" si="1"/>
        <v>0.97192796288138728</v>
      </c>
    </row>
    <row r="19" spans="1:7" ht="15.75" customHeight="1" x14ac:dyDescent="0.25">
      <c r="A19" s="19" t="s">
        <v>62</v>
      </c>
    </row>
    <row r="20" spans="1:7" ht="15.75" customHeight="1" x14ac:dyDescent="0.25">
      <c r="A20" s="19"/>
    </row>
  </sheetData>
  <mergeCells count="4">
    <mergeCell ref="F4:G4"/>
    <mergeCell ref="A16:D16"/>
    <mergeCell ref="A17:D17"/>
    <mergeCell ref="A18:D18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5" x14ac:dyDescent="0.25"/>
  <cols>
    <col min="1" max="1" width="5.7109375" style="24" customWidth="1"/>
    <col min="2" max="2" width="50.7109375" style="24" customWidth="1"/>
    <col min="3" max="5" width="9.28515625" style="24" bestFit="1" customWidth="1"/>
    <col min="6" max="7" width="15.7109375" style="24" customWidth="1"/>
    <col min="8" max="8" width="5.7109375" style="24" customWidth="1"/>
    <col min="9" max="10" width="15.7109375" style="24" customWidth="1"/>
    <col min="11" max="11" width="5.7109375" style="24" customWidth="1"/>
    <col min="12" max="13" width="15.7109375" style="24" customWidth="1"/>
    <col min="14" max="14" width="5.7109375" style="24" customWidth="1"/>
    <col min="15" max="16" width="15.7109375" style="24" customWidth="1"/>
    <col min="17" max="17" width="5.7109375" style="24" customWidth="1"/>
    <col min="18" max="19" width="15.7109375" style="24" customWidth="1"/>
    <col min="20" max="20" width="5.7109375" style="24" customWidth="1"/>
    <col min="21" max="22" width="15.7109375" style="24" customWidth="1"/>
    <col min="23" max="23" width="5.7109375" style="24" customWidth="1"/>
    <col min="24" max="25" width="15.7109375" style="24" customWidth="1"/>
    <col min="26" max="26" width="5.7109375" style="24" customWidth="1"/>
    <col min="27" max="28" width="15.7109375" style="24" customWidth="1"/>
    <col min="29" max="29" width="5.7109375" style="24" customWidth="1"/>
    <col min="30" max="31" width="15.7109375" style="24" customWidth="1"/>
    <col min="32" max="32" width="5.7109375" style="24" customWidth="1"/>
    <col min="33" max="34" width="15.7109375" style="24" customWidth="1"/>
    <col min="35" max="35" width="5.7109375" style="24" customWidth="1"/>
    <col min="36" max="37" width="15.7109375" style="24" customWidth="1"/>
    <col min="38" max="38" width="5.7109375" style="24" customWidth="1"/>
    <col min="39" max="40" width="15.7109375" style="24" customWidth="1"/>
    <col min="41" max="41" width="5.7109375" style="24" customWidth="1"/>
    <col min="42" max="44" width="9.28515625" style="24" bestFit="1" customWidth="1"/>
    <col min="45" max="46" width="15.7109375" style="24" customWidth="1"/>
    <col min="47" max="47" width="5.7109375" style="24" customWidth="1"/>
    <col min="48" max="49" width="15.7109375" style="24" customWidth="1"/>
    <col min="50" max="50" width="5.7109375" style="24" customWidth="1"/>
    <col min="51" max="52" width="15.7109375" style="24" customWidth="1"/>
    <col min="53" max="53" width="5.7109375" style="24" customWidth="1"/>
    <col min="54" max="55" width="9.28515625" style="24" bestFit="1" customWidth="1"/>
    <col min="56" max="58" width="15.7109375" style="24" customWidth="1"/>
    <col min="59" max="59" width="5.7109375" style="24" customWidth="1"/>
    <col min="60" max="16384" width="9.140625" style="24"/>
  </cols>
  <sheetData>
    <row r="1" spans="1:59" ht="18.75" x14ac:dyDescent="0.3">
      <c r="A1" s="23" t="s">
        <v>137</v>
      </c>
    </row>
    <row r="2" spans="1:59" x14ac:dyDescent="0.25">
      <c r="A2" s="25" t="s">
        <v>35</v>
      </c>
    </row>
    <row r="3" spans="1:59" x14ac:dyDescent="0.25">
      <c r="A3" s="25" t="s">
        <v>36</v>
      </c>
    </row>
    <row r="4" spans="1:59" x14ac:dyDescent="0.25">
      <c r="A4" s="25" t="s">
        <v>37</v>
      </c>
    </row>
    <row r="5" spans="1:59" x14ac:dyDescent="0.25">
      <c r="A5" s="26" t="s">
        <v>38</v>
      </c>
    </row>
    <row r="7" spans="1:59" ht="24.95" customHeight="1" x14ac:dyDescent="0.25">
      <c r="A7" s="121" t="s">
        <v>66</v>
      </c>
      <c r="B7" s="121"/>
      <c r="C7" s="120" t="s">
        <v>0</v>
      </c>
      <c r="D7" s="121"/>
      <c r="E7" s="121"/>
      <c r="F7" s="120" t="s">
        <v>14</v>
      </c>
      <c r="G7" s="121"/>
      <c r="H7" s="121"/>
      <c r="I7" s="120" t="s">
        <v>15</v>
      </c>
      <c r="J7" s="121"/>
      <c r="K7" s="121"/>
      <c r="L7" s="120" t="s">
        <v>9</v>
      </c>
      <c r="M7" s="121"/>
      <c r="N7" s="121"/>
      <c r="O7" s="120" t="s">
        <v>10</v>
      </c>
      <c r="P7" s="121"/>
      <c r="Q7" s="121"/>
      <c r="R7" s="120" t="s">
        <v>16</v>
      </c>
      <c r="S7" s="121"/>
      <c r="T7" s="121"/>
      <c r="U7" s="120" t="s">
        <v>11</v>
      </c>
      <c r="V7" s="121"/>
      <c r="W7" s="121"/>
      <c r="X7" s="120" t="s">
        <v>12</v>
      </c>
      <c r="Y7" s="121"/>
      <c r="Z7" s="121"/>
      <c r="AA7" s="120" t="s">
        <v>34</v>
      </c>
      <c r="AB7" s="121"/>
      <c r="AC7" s="121"/>
      <c r="AD7" s="120" t="s">
        <v>67</v>
      </c>
      <c r="AE7" s="121"/>
      <c r="AF7" s="121"/>
      <c r="AG7" s="120" t="s">
        <v>68</v>
      </c>
      <c r="AH7" s="121"/>
      <c r="AI7" s="121"/>
      <c r="AJ7" s="120" t="s">
        <v>69</v>
      </c>
      <c r="AK7" s="121"/>
      <c r="AL7" s="121"/>
      <c r="AM7" s="120" t="s">
        <v>8</v>
      </c>
      <c r="AN7" s="121"/>
      <c r="AO7" s="121"/>
      <c r="AP7" s="120" t="s">
        <v>0</v>
      </c>
      <c r="AQ7" s="121"/>
      <c r="AR7" s="121"/>
      <c r="AS7" s="120" t="s">
        <v>70</v>
      </c>
      <c r="AT7" s="121"/>
      <c r="AU7" s="121"/>
      <c r="AV7" s="120" t="s">
        <v>71</v>
      </c>
      <c r="AW7" s="121"/>
      <c r="AX7" s="121"/>
      <c r="AY7" s="120" t="s">
        <v>72</v>
      </c>
      <c r="AZ7" s="121"/>
      <c r="BA7" s="121"/>
      <c r="BB7" s="120" t="s">
        <v>0</v>
      </c>
      <c r="BC7" s="121"/>
      <c r="BD7" s="121"/>
      <c r="BE7" s="120" t="s">
        <v>73</v>
      </c>
      <c r="BF7" s="121"/>
      <c r="BG7" s="121"/>
    </row>
    <row r="8" spans="1:59" ht="15" customHeight="1" x14ac:dyDescent="0.25">
      <c r="A8" s="100" t="s">
        <v>74</v>
      </c>
      <c r="B8" s="100" t="s">
        <v>75</v>
      </c>
      <c r="C8" s="100" t="s">
        <v>76</v>
      </c>
      <c r="D8" s="100" t="s">
        <v>77</v>
      </c>
      <c r="E8" s="100" t="s">
        <v>78</v>
      </c>
      <c r="F8" s="100">
        <v>2019</v>
      </c>
      <c r="G8" s="100">
        <v>2020</v>
      </c>
      <c r="H8" s="100" t="s">
        <v>33</v>
      </c>
      <c r="I8" s="100">
        <v>2019</v>
      </c>
      <c r="J8" s="100">
        <v>2020</v>
      </c>
      <c r="K8" s="100" t="s">
        <v>33</v>
      </c>
      <c r="L8" s="100">
        <v>2019</v>
      </c>
      <c r="M8" s="100">
        <v>2020</v>
      </c>
      <c r="N8" s="100" t="s">
        <v>33</v>
      </c>
      <c r="O8" s="100">
        <v>2019</v>
      </c>
      <c r="P8" s="100">
        <v>2020</v>
      </c>
      <c r="Q8" s="100" t="s">
        <v>33</v>
      </c>
      <c r="R8" s="100">
        <v>2019</v>
      </c>
      <c r="S8" s="100">
        <v>2020</v>
      </c>
      <c r="T8" s="100" t="s">
        <v>33</v>
      </c>
      <c r="U8" s="100">
        <v>2019</v>
      </c>
      <c r="V8" s="100">
        <v>2020</v>
      </c>
      <c r="W8" s="100" t="s">
        <v>33</v>
      </c>
      <c r="X8" s="100">
        <v>2019</v>
      </c>
      <c r="Y8" s="100">
        <v>2020</v>
      </c>
      <c r="Z8" s="100" t="s">
        <v>33</v>
      </c>
      <c r="AA8" s="100">
        <v>2019</v>
      </c>
      <c r="AB8" s="100">
        <v>2020</v>
      </c>
      <c r="AC8" s="100" t="s">
        <v>33</v>
      </c>
      <c r="AD8" s="100">
        <v>2019</v>
      </c>
      <c r="AE8" s="100">
        <v>2020</v>
      </c>
      <c r="AF8" s="100" t="s">
        <v>33</v>
      </c>
      <c r="AG8" s="100">
        <v>2019</v>
      </c>
      <c r="AH8" s="100">
        <v>2020</v>
      </c>
      <c r="AI8" s="100" t="s">
        <v>33</v>
      </c>
      <c r="AJ8" s="100">
        <v>2019</v>
      </c>
      <c r="AK8" s="100">
        <v>2020</v>
      </c>
      <c r="AL8" s="100" t="s">
        <v>33</v>
      </c>
      <c r="AM8" s="100">
        <v>2019</v>
      </c>
      <c r="AN8" s="100">
        <v>2020</v>
      </c>
      <c r="AO8" s="100" t="s">
        <v>33</v>
      </c>
      <c r="AP8" s="100" t="s">
        <v>76</v>
      </c>
      <c r="AQ8" s="100" t="s">
        <v>79</v>
      </c>
      <c r="AR8" s="100" t="s">
        <v>80</v>
      </c>
      <c r="AS8" s="100">
        <v>2019</v>
      </c>
      <c r="AT8" s="100">
        <v>2020</v>
      </c>
      <c r="AU8" s="100" t="s">
        <v>33</v>
      </c>
      <c r="AV8" s="100">
        <v>2019</v>
      </c>
      <c r="AW8" s="100">
        <v>2020</v>
      </c>
      <c r="AX8" s="100" t="s">
        <v>33</v>
      </c>
      <c r="AY8" s="100">
        <v>2019</v>
      </c>
      <c r="AZ8" s="100">
        <v>2020</v>
      </c>
      <c r="BA8" s="100" t="s">
        <v>33</v>
      </c>
      <c r="BB8" s="100" t="s">
        <v>76</v>
      </c>
      <c r="BC8" s="100" t="s">
        <v>81</v>
      </c>
      <c r="BD8" s="100" t="s">
        <v>82</v>
      </c>
      <c r="BE8" s="100">
        <v>2019</v>
      </c>
      <c r="BF8" s="100">
        <v>2020</v>
      </c>
      <c r="BG8" s="100" t="s">
        <v>33</v>
      </c>
    </row>
    <row r="9" spans="1:59" x14ac:dyDescent="0.25">
      <c r="A9" s="98">
        <v>1</v>
      </c>
      <c r="B9" s="27" t="s">
        <v>51</v>
      </c>
      <c r="C9" s="28">
        <v>4</v>
      </c>
      <c r="D9" s="28">
        <v>3</v>
      </c>
      <c r="E9" s="28">
        <v>1</v>
      </c>
      <c r="F9" s="28">
        <v>41064.555</v>
      </c>
      <c r="G9" s="29">
        <v>40339.894999999997</v>
      </c>
      <c r="H9" s="30">
        <v>98.235315103256326</v>
      </c>
      <c r="I9" s="31">
        <v>40527.042000000001</v>
      </c>
      <c r="J9" s="29">
        <v>40098.480000000003</v>
      </c>
      <c r="K9" s="30">
        <v>98.942528299992887</v>
      </c>
      <c r="L9" s="31">
        <v>537.51300000000003</v>
      </c>
      <c r="M9" s="29">
        <v>466.22800000000001</v>
      </c>
      <c r="N9" s="30">
        <v>86.737995174070207</v>
      </c>
      <c r="O9" s="31">
        <v>0</v>
      </c>
      <c r="P9" s="29">
        <v>224.81299999999999</v>
      </c>
      <c r="Q9" s="30"/>
      <c r="R9" s="31">
        <v>104.334</v>
      </c>
      <c r="S9" s="29">
        <v>12.047000000000001</v>
      </c>
      <c r="T9" s="30">
        <v>11.546571587401997</v>
      </c>
      <c r="U9" s="31">
        <v>433.17899999999997</v>
      </c>
      <c r="V9" s="29">
        <v>454.18099999999998</v>
      </c>
      <c r="W9" s="30">
        <v>104.84834214031613</v>
      </c>
      <c r="X9" s="31">
        <v>0</v>
      </c>
      <c r="Y9" s="29">
        <v>224.81299999999999</v>
      </c>
      <c r="Z9" s="30"/>
      <c r="AA9" s="31">
        <v>433.17899999999997</v>
      </c>
      <c r="AB9" s="29">
        <v>229.36799999999999</v>
      </c>
      <c r="AC9" s="30">
        <v>52.949935246168444</v>
      </c>
      <c r="AD9" s="31">
        <v>3597.3020000000001</v>
      </c>
      <c r="AE9" s="29">
        <v>4179.7039999999997</v>
      </c>
      <c r="AF9" s="30">
        <v>116.18996681401784</v>
      </c>
      <c r="AG9" s="31">
        <v>2412.0479999999998</v>
      </c>
      <c r="AH9" s="29">
        <v>2766.6669999999999</v>
      </c>
      <c r="AI9" s="30">
        <v>114.70198768847055</v>
      </c>
      <c r="AJ9" s="31">
        <v>50</v>
      </c>
      <c r="AK9" s="29">
        <v>51</v>
      </c>
      <c r="AL9" s="30">
        <v>102</v>
      </c>
      <c r="AM9" s="31">
        <v>4020.08</v>
      </c>
      <c r="AN9" s="29">
        <v>4520.6977124183004</v>
      </c>
      <c r="AO9" s="30">
        <v>112.45292910634367</v>
      </c>
      <c r="AP9" s="31">
        <v>4</v>
      </c>
      <c r="AQ9" s="28">
        <v>1</v>
      </c>
      <c r="AR9" s="28">
        <v>3</v>
      </c>
      <c r="AS9" s="28">
        <v>35.130000000000003</v>
      </c>
      <c r="AT9" s="29">
        <v>63.4</v>
      </c>
      <c r="AU9" s="30">
        <v>180.47253060062624</v>
      </c>
      <c r="AV9" s="31">
        <v>4722.1350000000002</v>
      </c>
      <c r="AW9" s="29">
        <v>3265.5059999999999</v>
      </c>
      <c r="AX9" s="30">
        <v>69.153169064416844</v>
      </c>
      <c r="AY9" s="31">
        <v>-4687.0050000000001</v>
      </c>
      <c r="AZ9" s="29">
        <v>-3202.1060000000002</v>
      </c>
      <c r="BA9" s="30">
        <v>68.318809132911113</v>
      </c>
      <c r="BB9" s="31">
        <v>4</v>
      </c>
      <c r="BC9" s="29">
        <v>0</v>
      </c>
      <c r="BD9" s="32">
        <v>4</v>
      </c>
      <c r="BE9" s="31">
        <v>0</v>
      </c>
      <c r="BF9" s="29">
        <v>0</v>
      </c>
      <c r="BG9" s="30"/>
    </row>
    <row r="10" spans="1:59" x14ac:dyDescent="0.25">
      <c r="A10" s="99">
        <v>2</v>
      </c>
      <c r="B10" s="33" t="s">
        <v>52</v>
      </c>
      <c r="C10" s="34">
        <v>2</v>
      </c>
      <c r="D10" s="34">
        <v>2</v>
      </c>
      <c r="E10" s="34">
        <v>0</v>
      </c>
      <c r="F10" s="34">
        <v>81364.698000000004</v>
      </c>
      <c r="G10" s="35">
        <v>91081.506999999998</v>
      </c>
      <c r="H10" s="36">
        <v>111.94229099209585</v>
      </c>
      <c r="I10" s="37">
        <v>80702.118000000002</v>
      </c>
      <c r="J10" s="35">
        <v>88262.077999999994</v>
      </c>
      <c r="K10" s="36">
        <v>109.36773431398666</v>
      </c>
      <c r="L10" s="37">
        <v>662.58</v>
      </c>
      <c r="M10" s="35">
        <v>2819.4290000000001</v>
      </c>
      <c r="N10" s="36">
        <v>425.52280479338344</v>
      </c>
      <c r="O10" s="37">
        <v>0</v>
      </c>
      <c r="P10" s="35">
        <v>0</v>
      </c>
      <c r="Q10" s="36"/>
      <c r="R10" s="37">
        <v>84.009</v>
      </c>
      <c r="S10" s="35">
        <v>91.730999999999995</v>
      </c>
      <c r="T10" s="36">
        <v>109.19187229939649</v>
      </c>
      <c r="U10" s="37">
        <v>578.57100000000003</v>
      </c>
      <c r="V10" s="35">
        <v>2727.6979999999999</v>
      </c>
      <c r="W10" s="36">
        <v>471.45432453406755</v>
      </c>
      <c r="X10" s="37">
        <v>0</v>
      </c>
      <c r="Y10" s="35">
        <v>0</v>
      </c>
      <c r="Z10" s="36"/>
      <c r="AA10" s="37">
        <v>578.57100000000003</v>
      </c>
      <c r="AB10" s="35">
        <v>2727.6979999999999</v>
      </c>
      <c r="AC10" s="36">
        <v>471.45432453406755</v>
      </c>
      <c r="AD10" s="37">
        <v>15518.31</v>
      </c>
      <c r="AE10" s="35">
        <v>16284.287</v>
      </c>
      <c r="AF10" s="36">
        <v>104.93595629936507</v>
      </c>
      <c r="AG10" s="37">
        <v>10803.977999999999</v>
      </c>
      <c r="AH10" s="35">
        <v>11141.764999999999</v>
      </c>
      <c r="AI10" s="36">
        <v>103.12650581110032</v>
      </c>
      <c r="AJ10" s="37">
        <v>169</v>
      </c>
      <c r="AK10" s="35">
        <v>177</v>
      </c>
      <c r="AL10" s="36">
        <v>104.73372781065089</v>
      </c>
      <c r="AM10" s="37">
        <v>5327.4053254437868</v>
      </c>
      <c r="AN10" s="35">
        <v>5245.6520715630886</v>
      </c>
      <c r="AO10" s="36">
        <v>98.46542080268901</v>
      </c>
      <c r="AP10" s="37">
        <v>2</v>
      </c>
      <c r="AQ10" s="34">
        <v>1</v>
      </c>
      <c r="AR10" s="34">
        <v>2</v>
      </c>
      <c r="AS10" s="34">
        <v>33.191000000000003</v>
      </c>
      <c r="AT10" s="35">
        <v>6.0750000000000002</v>
      </c>
      <c r="AU10" s="36">
        <v>18.303154469585127</v>
      </c>
      <c r="AV10" s="37">
        <v>2545.9720000000002</v>
      </c>
      <c r="AW10" s="35">
        <v>2141.7460000000001</v>
      </c>
      <c r="AX10" s="36">
        <v>84.12292044060186</v>
      </c>
      <c r="AY10" s="37">
        <v>-2512.7809999999999</v>
      </c>
      <c r="AZ10" s="35">
        <v>-2135.6709999999998</v>
      </c>
      <c r="BA10" s="36">
        <v>84.992325236461113</v>
      </c>
      <c r="BB10" s="37">
        <v>2</v>
      </c>
      <c r="BC10" s="35">
        <v>2</v>
      </c>
      <c r="BD10" s="38">
        <v>0</v>
      </c>
      <c r="BE10" s="37">
        <v>1382.0640000000001</v>
      </c>
      <c r="BF10" s="35">
        <v>2008.7729999999999</v>
      </c>
      <c r="BG10" s="36">
        <v>145.3458739971521</v>
      </c>
    </row>
    <row r="11" spans="1:59" x14ac:dyDescent="0.25">
      <c r="A11" s="99">
        <v>3</v>
      </c>
      <c r="B11" s="33" t="s">
        <v>83</v>
      </c>
      <c r="C11" s="34">
        <v>1</v>
      </c>
      <c r="D11" s="34">
        <v>0</v>
      </c>
      <c r="E11" s="34">
        <v>1</v>
      </c>
      <c r="F11" s="34">
        <v>83.593999999999994</v>
      </c>
      <c r="G11" s="35">
        <v>7.1929999999999996</v>
      </c>
      <c r="H11" s="36">
        <v>8.6046845467378041</v>
      </c>
      <c r="I11" s="37">
        <v>85.572000000000003</v>
      </c>
      <c r="J11" s="35">
        <v>8.68</v>
      </c>
      <c r="K11" s="36">
        <v>10.143504884775394</v>
      </c>
      <c r="L11" s="37">
        <v>0</v>
      </c>
      <c r="M11" s="35">
        <v>0</v>
      </c>
      <c r="N11" s="36"/>
      <c r="O11" s="37">
        <v>1.978</v>
      </c>
      <c r="P11" s="35">
        <v>1.4870000000000001</v>
      </c>
      <c r="Q11" s="36">
        <v>75.176946410515683</v>
      </c>
      <c r="R11" s="37">
        <v>0</v>
      </c>
      <c r="S11" s="35">
        <v>0</v>
      </c>
      <c r="T11" s="36"/>
      <c r="U11" s="37">
        <v>0</v>
      </c>
      <c r="V11" s="35">
        <v>0</v>
      </c>
      <c r="W11" s="36"/>
      <c r="X11" s="37">
        <v>1.978</v>
      </c>
      <c r="Y11" s="35">
        <v>1.4870000000000001</v>
      </c>
      <c r="Z11" s="36">
        <v>75.176946410515683</v>
      </c>
      <c r="AA11" s="37">
        <v>-1.978</v>
      </c>
      <c r="AB11" s="35">
        <v>-1.4870000000000001</v>
      </c>
      <c r="AC11" s="36">
        <v>75.176946410515683</v>
      </c>
      <c r="AD11" s="37">
        <v>10.827999999999999</v>
      </c>
      <c r="AE11" s="35">
        <v>0</v>
      </c>
      <c r="AF11" s="36">
        <v>0</v>
      </c>
      <c r="AG11" s="37">
        <v>7.4359999999999999</v>
      </c>
      <c r="AH11" s="35">
        <v>0</v>
      </c>
      <c r="AI11" s="36">
        <v>0</v>
      </c>
      <c r="AJ11" s="37">
        <v>1</v>
      </c>
      <c r="AK11" s="35">
        <v>0</v>
      </c>
      <c r="AL11" s="36">
        <v>0</v>
      </c>
      <c r="AM11" s="37">
        <v>619.66666666666663</v>
      </c>
      <c r="AN11" s="35"/>
      <c r="AO11" s="36"/>
      <c r="AP11" s="37">
        <v>1</v>
      </c>
      <c r="AQ11" s="34">
        <v>0</v>
      </c>
      <c r="AR11" s="34">
        <v>0</v>
      </c>
      <c r="AS11" s="34">
        <v>0</v>
      </c>
      <c r="AT11" s="35">
        <v>0</v>
      </c>
      <c r="AU11" s="36"/>
      <c r="AV11" s="37">
        <v>0</v>
      </c>
      <c r="AW11" s="35">
        <v>0</v>
      </c>
      <c r="AX11" s="36"/>
      <c r="AY11" s="37">
        <v>0</v>
      </c>
      <c r="AZ11" s="35">
        <v>0</v>
      </c>
      <c r="BA11" s="36"/>
      <c r="BB11" s="37">
        <v>1</v>
      </c>
      <c r="BC11" s="35">
        <v>0</v>
      </c>
      <c r="BD11" s="38">
        <v>1</v>
      </c>
      <c r="BE11" s="37">
        <v>0</v>
      </c>
      <c r="BF11" s="35">
        <v>0</v>
      </c>
      <c r="BG11" s="36"/>
    </row>
    <row r="12" spans="1:59" x14ac:dyDescent="0.25">
      <c r="A12" s="99">
        <v>4</v>
      </c>
      <c r="B12" s="33" t="s">
        <v>53</v>
      </c>
      <c r="C12" s="34">
        <v>4</v>
      </c>
      <c r="D12" s="34">
        <v>3</v>
      </c>
      <c r="E12" s="34">
        <v>1</v>
      </c>
      <c r="F12" s="34">
        <v>376875.45500000002</v>
      </c>
      <c r="G12" s="35">
        <v>350153.07199999999</v>
      </c>
      <c r="H12" s="36">
        <v>92.909492341442075</v>
      </c>
      <c r="I12" s="37">
        <v>349867.02600000001</v>
      </c>
      <c r="J12" s="35">
        <v>325509.58399999997</v>
      </c>
      <c r="K12" s="36">
        <v>93.038085846935459</v>
      </c>
      <c r="L12" s="37">
        <v>27022.797999999999</v>
      </c>
      <c r="M12" s="35">
        <v>24683.350999999999</v>
      </c>
      <c r="N12" s="36">
        <v>91.342691456302944</v>
      </c>
      <c r="O12" s="37">
        <v>14.369</v>
      </c>
      <c r="P12" s="35">
        <v>39.863</v>
      </c>
      <c r="Q12" s="36">
        <v>277.4236202936878</v>
      </c>
      <c r="R12" s="37">
        <v>4914.8519999999999</v>
      </c>
      <c r="S12" s="35">
        <v>4502.3879999999999</v>
      </c>
      <c r="T12" s="36">
        <v>91.607804263485448</v>
      </c>
      <c r="U12" s="37">
        <v>22107.946</v>
      </c>
      <c r="V12" s="35">
        <v>20180.963</v>
      </c>
      <c r="W12" s="36">
        <v>91.283753814126385</v>
      </c>
      <c r="X12" s="37">
        <v>14.369</v>
      </c>
      <c r="Y12" s="35">
        <v>39.863</v>
      </c>
      <c r="Z12" s="36">
        <v>277.4236202936878</v>
      </c>
      <c r="AA12" s="37">
        <v>22093.577000000001</v>
      </c>
      <c r="AB12" s="35">
        <v>20141.099999999999</v>
      </c>
      <c r="AC12" s="36">
        <v>91.162694026413192</v>
      </c>
      <c r="AD12" s="37">
        <v>14306.825999999999</v>
      </c>
      <c r="AE12" s="35">
        <v>15302.764999999999</v>
      </c>
      <c r="AF12" s="36">
        <v>106.96128547310212</v>
      </c>
      <c r="AG12" s="37">
        <v>9131.7710000000006</v>
      </c>
      <c r="AH12" s="35">
        <v>9741.2710000000006</v>
      </c>
      <c r="AI12" s="36">
        <v>106.67449939338162</v>
      </c>
      <c r="AJ12" s="37">
        <v>105</v>
      </c>
      <c r="AK12" s="35">
        <v>102</v>
      </c>
      <c r="AL12" s="36">
        <v>97.142857142857139</v>
      </c>
      <c r="AM12" s="37">
        <v>7247.4373015873016</v>
      </c>
      <c r="AN12" s="35">
        <v>7958.5547385620921</v>
      </c>
      <c r="AO12" s="36">
        <v>109.81198466965758</v>
      </c>
      <c r="AP12" s="37">
        <v>4</v>
      </c>
      <c r="AQ12" s="34">
        <v>2</v>
      </c>
      <c r="AR12" s="34">
        <v>1</v>
      </c>
      <c r="AS12" s="34">
        <v>55019.567000000003</v>
      </c>
      <c r="AT12" s="35">
        <v>79820.107999999993</v>
      </c>
      <c r="AU12" s="36">
        <v>145.07585637669595</v>
      </c>
      <c r="AV12" s="37">
        <v>54197.294999999998</v>
      </c>
      <c r="AW12" s="35">
        <v>54087.197999999997</v>
      </c>
      <c r="AX12" s="36">
        <v>99.796858865373267</v>
      </c>
      <c r="AY12" s="37">
        <v>822.27200000000005</v>
      </c>
      <c r="AZ12" s="35">
        <v>25732.91</v>
      </c>
      <c r="BA12" s="36" t="s">
        <v>84</v>
      </c>
      <c r="BB12" s="37">
        <v>4</v>
      </c>
      <c r="BC12" s="35">
        <v>1</v>
      </c>
      <c r="BD12" s="38">
        <v>3</v>
      </c>
      <c r="BE12" s="37">
        <v>3223.2689999999998</v>
      </c>
      <c r="BF12" s="35">
        <v>2765.03</v>
      </c>
      <c r="BG12" s="36">
        <v>85.783408086635021</v>
      </c>
    </row>
    <row r="13" spans="1:59" x14ac:dyDescent="0.25">
      <c r="A13" s="99">
        <v>5</v>
      </c>
      <c r="B13" s="33" t="s">
        <v>54</v>
      </c>
      <c r="C13" s="34">
        <v>4</v>
      </c>
      <c r="D13" s="34">
        <v>3</v>
      </c>
      <c r="E13" s="34">
        <v>1</v>
      </c>
      <c r="F13" s="34">
        <v>2993559.92</v>
      </c>
      <c r="G13" s="35">
        <v>2978270.1749999998</v>
      </c>
      <c r="H13" s="36">
        <v>99.489245399838197</v>
      </c>
      <c r="I13" s="37">
        <v>2968181.4240000001</v>
      </c>
      <c r="J13" s="35">
        <v>2961947.5219999999</v>
      </c>
      <c r="K13" s="36">
        <v>99.789975708708567</v>
      </c>
      <c r="L13" s="37">
        <v>25378.495999999999</v>
      </c>
      <c r="M13" s="35">
        <v>18753.527999999998</v>
      </c>
      <c r="N13" s="36">
        <v>73.895348250739517</v>
      </c>
      <c r="O13" s="37">
        <v>0</v>
      </c>
      <c r="P13" s="35">
        <v>2430.875</v>
      </c>
      <c r="Q13" s="36"/>
      <c r="R13" s="37">
        <v>5058.6790000000001</v>
      </c>
      <c r="S13" s="35">
        <v>3797.8110000000001</v>
      </c>
      <c r="T13" s="36">
        <v>75.075153019197302</v>
      </c>
      <c r="U13" s="37">
        <v>20319.816999999999</v>
      </c>
      <c r="V13" s="35">
        <v>14955.717000000001</v>
      </c>
      <c r="W13" s="36">
        <v>73.601632337535321</v>
      </c>
      <c r="X13" s="37">
        <v>0</v>
      </c>
      <c r="Y13" s="35">
        <v>2430.875</v>
      </c>
      <c r="Z13" s="36"/>
      <c r="AA13" s="37">
        <v>20319.816999999999</v>
      </c>
      <c r="AB13" s="35">
        <v>12524.842000000001</v>
      </c>
      <c r="AC13" s="36">
        <v>61.63855707952488</v>
      </c>
      <c r="AD13" s="37">
        <v>132233.71400000001</v>
      </c>
      <c r="AE13" s="35">
        <v>137624.33199999999</v>
      </c>
      <c r="AF13" s="36">
        <v>104.07658367668627</v>
      </c>
      <c r="AG13" s="37">
        <v>84399.092999999993</v>
      </c>
      <c r="AH13" s="35">
        <v>88382.244999999995</v>
      </c>
      <c r="AI13" s="36">
        <v>104.71942512462782</v>
      </c>
      <c r="AJ13" s="37">
        <v>1083</v>
      </c>
      <c r="AK13" s="35">
        <v>1176</v>
      </c>
      <c r="AL13" s="36">
        <v>108.58725761772854</v>
      </c>
      <c r="AM13" s="37">
        <v>6494.236149584488</v>
      </c>
      <c r="AN13" s="35">
        <v>6262.9141865079364</v>
      </c>
      <c r="AO13" s="36">
        <v>96.43804201528225</v>
      </c>
      <c r="AP13" s="37">
        <v>4</v>
      </c>
      <c r="AQ13" s="34">
        <v>3</v>
      </c>
      <c r="AR13" s="34">
        <v>0</v>
      </c>
      <c r="AS13" s="34">
        <v>194303.182</v>
      </c>
      <c r="AT13" s="35">
        <v>216078.215</v>
      </c>
      <c r="AU13" s="36">
        <v>111.20673000609943</v>
      </c>
      <c r="AV13" s="37">
        <v>0</v>
      </c>
      <c r="AW13" s="35">
        <v>0</v>
      </c>
      <c r="AX13" s="36"/>
      <c r="AY13" s="37">
        <v>194303.182</v>
      </c>
      <c r="AZ13" s="35">
        <v>216078.215</v>
      </c>
      <c r="BA13" s="36">
        <v>111.20673000609943</v>
      </c>
      <c r="BB13" s="37">
        <v>4</v>
      </c>
      <c r="BC13" s="35">
        <v>1</v>
      </c>
      <c r="BD13" s="38">
        <v>3</v>
      </c>
      <c r="BE13" s="37">
        <v>135424.20199999999</v>
      </c>
      <c r="BF13" s="35">
        <v>117853.462</v>
      </c>
      <c r="BG13" s="36">
        <v>87.025406285945849</v>
      </c>
    </row>
    <row r="14" spans="1:59" x14ac:dyDescent="0.25">
      <c r="A14" s="99">
        <v>6</v>
      </c>
      <c r="B14" s="33" t="s">
        <v>85</v>
      </c>
      <c r="C14" s="34">
        <v>7</v>
      </c>
      <c r="D14" s="34">
        <v>5</v>
      </c>
      <c r="E14" s="34">
        <v>2</v>
      </c>
      <c r="F14" s="34">
        <v>22797.15</v>
      </c>
      <c r="G14" s="35">
        <v>24828.043000000001</v>
      </c>
      <c r="H14" s="36">
        <v>108.90853900597224</v>
      </c>
      <c r="I14" s="37">
        <v>23113.91</v>
      </c>
      <c r="J14" s="35">
        <v>31997.094000000001</v>
      </c>
      <c r="K14" s="36">
        <v>138.43219948507198</v>
      </c>
      <c r="L14" s="37">
        <v>262.51299999999998</v>
      </c>
      <c r="M14" s="35">
        <v>233.02</v>
      </c>
      <c r="N14" s="36">
        <v>88.765127822241183</v>
      </c>
      <c r="O14" s="37">
        <v>579.27300000000002</v>
      </c>
      <c r="P14" s="35">
        <v>7402.0709999999999</v>
      </c>
      <c r="Q14" s="36" t="s">
        <v>84</v>
      </c>
      <c r="R14" s="37">
        <v>51.231000000000002</v>
      </c>
      <c r="S14" s="35">
        <v>31.099</v>
      </c>
      <c r="T14" s="36">
        <v>60.703480314653234</v>
      </c>
      <c r="U14" s="37">
        <v>211.28200000000001</v>
      </c>
      <c r="V14" s="35">
        <v>201.92099999999999</v>
      </c>
      <c r="W14" s="36">
        <v>95.569428536269058</v>
      </c>
      <c r="X14" s="37">
        <v>579.27300000000002</v>
      </c>
      <c r="Y14" s="35">
        <v>7402.0709999999999</v>
      </c>
      <c r="Z14" s="36" t="s">
        <v>84</v>
      </c>
      <c r="AA14" s="37">
        <v>-367.99099999999999</v>
      </c>
      <c r="AB14" s="35">
        <v>-7200.15</v>
      </c>
      <c r="AC14" s="36" t="s">
        <v>84</v>
      </c>
      <c r="AD14" s="37">
        <v>3223.2820000000002</v>
      </c>
      <c r="AE14" s="35">
        <v>3002.7220000000002</v>
      </c>
      <c r="AF14" s="36">
        <v>93.157285028117315</v>
      </c>
      <c r="AG14" s="37">
        <v>2146.6979999999999</v>
      </c>
      <c r="AH14" s="35">
        <v>2014.623</v>
      </c>
      <c r="AI14" s="36">
        <v>93.847527691365997</v>
      </c>
      <c r="AJ14" s="37">
        <v>56</v>
      </c>
      <c r="AK14" s="35">
        <v>51</v>
      </c>
      <c r="AL14" s="36">
        <v>91.071428571428569</v>
      </c>
      <c r="AM14" s="37">
        <v>3194.4910714285711</v>
      </c>
      <c r="AN14" s="35">
        <v>3291.8676470588234</v>
      </c>
      <c r="AO14" s="36">
        <v>103.04826570032344</v>
      </c>
      <c r="AP14" s="37">
        <v>7</v>
      </c>
      <c r="AQ14" s="34">
        <v>0</v>
      </c>
      <c r="AR14" s="34">
        <v>1</v>
      </c>
      <c r="AS14" s="34">
        <v>0</v>
      </c>
      <c r="AT14" s="35">
        <v>0</v>
      </c>
      <c r="AU14" s="36"/>
      <c r="AV14" s="37">
        <v>395.53899999999999</v>
      </c>
      <c r="AW14" s="35">
        <v>24.62</v>
      </c>
      <c r="AX14" s="36">
        <v>6.2244178197345903</v>
      </c>
      <c r="AY14" s="37">
        <v>-395.53899999999999</v>
      </c>
      <c r="AZ14" s="35">
        <v>-24.62</v>
      </c>
      <c r="BA14" s="36">
        <v>6.2244178197345903</v>
      </c>
      <c r="BB14" s="37">
        <v>7</v>
      </c>
      <c r="BC14" s="35">
        <v>0</v>
      </c>
      <c r="BD14" s="38">
        <v>7</v>
      </c>
      <c r="BE14" s="37">
        <v>0</v>
      </c>
      <c r="BF14" s="35">
        <v>0</v>
      </c>
      <c r="BG14" s="36"/>
    </row>
    <row r="15" spans="1:59" x14ac:dyDescent="0.25">
      <c r="A15" s="99">
        <v>7</v>
      </c>
      <c r="B15" s="33" t="s">
        <v>55</v>
      </c>
      <c r="C15" s="34">
        <v>3</v>
      </c>
      <c r="D15" s="34">
        <v>3</v>
      </c>
      <c r="E15" s="34">
        <v>0</v>
      </c>
      <c r="F15" s="34">
        <v>160307.492</v>
      </c>
      <c r="G15" s="35">
        <v>171433.87899999999</v>
      </c>
      <c r="H15" s="36">
        <v>106.94065315425183</v>
      </c>
      <c r="I15" s="37">
        <v>157223.073</v>
      </c>
      <c r="J15" s="35">
        <v>167072.30900000001</v>
      </c>
      <c r="K15" s="36">
        <v>106.26449783232516</v>
      </c>
      <c r="L15" s="37">
        <v>3084.4189999999999</v>
      </c>
      <c r="M15" s="35">
        <v>4361.57</v>
      </c>
      <c r="N15" s="36">
        <v>141.4065339371856</v>
      </c>
      <c r="O15" s="37">
        <v>0</v>
      </c>
      <c r="P15" s="35">
        <v>0</v>
      </c>
      <c r="Q15" s="36"/>
      <c r="R15" s="37">
        <v>14.313000000000001</v>
      </c>
      <c r="S15" s="35">
        <v>1103.473</v>
      </c>
      <c r="T15" s="36" t="s">
        <v>84</v>
      </c>
      <c r="U15" s="37">
        <v>3070.1060000000002</v>
      </c>
      <c r="V15" s="35">
        <v>3258.0970000000002</v>
      </c>
      <c r="W15" s="36">
        <v>106.12327391953242</v>
      </c>
      <c r="X15" s="37">
        <v>0</v>
      </c>
      <c r="Y15" s="35">
        <v>0</v>
      </c>
      <c r="Z15" s="36"/>
      <c r="AA15" s="37">
        <v>3070.1060000000002</v>
      </c>
      <c r="AB15" s="35">
        <v>3258.0970000000002</v>
      </c>
      <c r="AC15" s="36">
        <v>106.12327391953242</v>
      </c>
      <c r="AD15" s="37">
        <v>16253.796</v>
      </c>
      <c r="AE15" s="35">
        <v>17215.154999999999</v>
      </c>
      <c r="AF15" s="36">
        <v>105.91467371683514</v>
      </c>
      <c r="AG15" s="37">
        <v>10754.044</v>
      </c>
      <c r="AH15" s="35">
        <v>11458.915000000001</v>
      </c>
      <c r="AI15" s="36">
        <v>106.55447383328543</v>
      </c>
      <c r="AJ15" s="37">
        <v>208</v>
      </c>
      <c r="AK15" s="35">
        <v>205</v>
      </c>
      <c r="AL15" s="36">
        <v>98.557692307692307</v>
      </c>
      <c r="AM15" s="37">
        <v>4308.5112179487178</v>
      </c>
      <c r="AN15" s="35">
        <v>4658.0955284552847</v>
      </c>
      <c r="AO15" s="36">
        <v>108.11380759669933</v>
      </c>
      <c r="AP15" s="37">
        <v>3</v>
      </c>
      <c r="AQ15" s="34">
        <v>2</v>
      </c>
      <c r="AR15" s="34">
        <v>1</v>
      </c>
      <c r="AS15" s="34">
        <v>38125.783000000003</v>
      </c>
      <c r="AT15" s="35">
        <v>51987.909</v>
      </c>
      <c r="AU15" s="36">
        <v>136.35892802516344</v>
      </c>
      <c r="AV15" s="37">
        <v>70097.31</v>
      </c>
      <c r="AW15" s="35">
        <v>73111.456000000006</v>
      </c>
      <c r="AX15" s="36">
        <v>104.29994531887172</v>
      </c>
      <c r="AY15" s="37">
        <v>-31971.526999999998</v>
      </c>
      <c r="AZ15" s="35">
        <v>-21123.546999999999</v>
      </c>
      <c r="BA15" s="36">
        <v>66.069872108391948</v>
      </c>
      <c r="BB15" s="37">
        <v>3</v>
      </c>
      <c r="BC15" s="35">
        <v>2</v>
      </c>
      <c r="BD15" s="38">
        <v>1</v>
      </c>
      <c r="BE15" s="37">
        <v>889.46799999999996</v>
      </c>
      <c r="BF15" s="35">
        <v>841.11199999999997</v>
      </c>
      <c r="BG15" s="36">
        <v>94.563491885036896</v>
      </c>
    </row>
    <row r="16" spans="1:59" x14ac:dyDescent="0.25">
      <c r="A16" s="99">
        <v>8</v>
      </c>
      <c r="B16" s="33" t="s">
        <v>86</v>
      </c>
      <c r="C16" s="34">
        <v>1</v>
      </c>
      <c r="D16" s="34">
        <v>1</v>
      </c>
      <c r="E16" s="34">
        <v>0</v>
      </c>
      <c r="F16" s="34">
        <v>0</v>
      </c>
      <c r="G16" s="35">
        <v>52.747999999999998</v>
      </c>
      <c r="H16" s="36"/>
      <c r="I16" s="37">
        <v>23.364000000000001</v>
      </c>
      <c r="J16" s="35">
        <v>45.927999999999997</v>
      </c>
      <c r="K16" s="36">
        <v>196.57592877931862</v>
      </c>
      <c r="L16" s="37">
        <v>0</v>
      </c>
      <c r="M16" s="35">
        <v>6.82</v>
      </c>
      <c r="N16" s="36"/>
      <c r="O16" s="37">
        <v>23.364000000000001</v>
      </c>
      <c r="P16" s="35">
        <v>0</v>
      </c>
      <c r="Q16" s="36">
        <v>0</v>
      </c>
      <c r="R16" s="37">
        <v>0</v>
      </c>
      <c r="S16" s="35">
        <v>0</v>
      </c>
      <c r="T16" s="36"/>
      <c r="U16" s="37">
        <v>0</v>
      </c>
      <c r="V16" s="35">
        <v>6.82</v>
      </c>
      <c r="W16" s="36"/>
      <c r="X16" s="37">
        <v>23.364000000000001</v>
      </c>
      <c r="Y16" s="35">
        <v>0</v>
      </c>
      <c r="Z16" s="36">
        <v>0</v>
      </c>
      <c r="AA16" s="37">
        <v>-23.364000000000001</v>
      </c>
      <c r="AB16" s="35">
        <v>6.82</v>
      </c>
      <c r="AC16" s="36" t="s">
        <v>24</v>
      </c>
      <c r="AD16" s="37">
        <v>0</v>
      </c>
      <c r="AE16" s="35">
        <v>12.233000000000001</v>
      </c>
      <c r="AF16" s="36"/>
      <c r="AG16" s="37">
        <v>0</v>
      </c>
      <c r="AH16" s="35">
        <v>8.4</v>
      </c>
      <c r="AI16" s="36"/>
      <c r="AJ16" s="37">
        <v>0</v>
      </c>
      <c r="AK16" s="35">
        <v>1</v>
      </c>
      <c r="AL16" s="36"/>
      <c r="AM16" s="37"/>
      <c r="AN16" s="35">
        <v>700</v>
      </c>
      <c r="AO16" s="36"/>
      <c r="AP16" s="37">
        <v>1</v>
      </c>
      <c r="AQ16" s="34">
        <v>0</v>
      </c>
      <c r="AR16" s="34">
        <v>0</v>
      </c>
      <c r="AS16" s="34">
        <v>0</v>
      </c>
      <c r="AT16" s="35">
        <v>0</v>
      </c>
      <c r="AU16" s="36"/>
      <c r="AV16" s="37">
        <v>0</v>
      </c>
      <c r="AW16" s="35">
        <v>0</v>
      </c>
      <c r="AX16" s="36"/>
      <c r="AY16" s="37">
        <v>0</v>
      </c>
      <c r="AZ16" s="35">
        <v>0</v>
      </c>
      <c r="BA16" s="36"/>
      <c r="BB16" s="37">
        <v>1</v>
      </c>
      <c r="BC16" s="35">
        <v>0</v>
      </c>
      <c r="BD16" s="38">
        <v>1</v>
      </c>
      <c r="BE16" s="37">
        <v>0</v>
      </c>
      <c r="BF16" s="35">
        <v>0</v>
      </c>
      <c r="BG16" s="36"/>
    </row>
    <row r="17" spans="1:59" x14ac:dyDescent="0.25">
      <c r="A17" s="99">
        <v>9</v>
      </c>
      <c r="B17" s="33" t="s">
        <v>56</v>
      </c>
      <c r="C17" s="34">
        <v>7</v>
      </c>
      <c r="D17" s="34">
        <v>3</v>
      </c>
      <c r="E17" s="34">
        <v>4</v>
      </c>
      <c r="F17" s="34">
        <v>7054.8779999999997</v>
      </c>
      <c r="G17" s="35">
        <v>5640.7820000000002</v>
      </c>
      <c r="H17" s="36">
        <v>79.955769610757272</v>
      </c>
      <c r="I17" s="37">
        <v>6665.9849999999997</v>
      </c>
      <c r="J17" s="35">
        <v>5821.0389999999998</v>
      </c>
      <c r="K17" s="36">
        <v>87.32451393154949</v>
      </c>
      <c r="L17" s="37">
        <v>410.54700000000003</v>
      </c>
      <c r="M17" s="35">
        <v>266.35199999999998</v>
      </c>
      <c r="N17" s="36">
        <v>64.877346564461561</v>
      </c>
      <c r="O17" s="37">
        <v>21.654</v>
      </c>
      <c r="P17" s="35">
        <v>446.60899999999998</v>
      </c>
      <c r="Q17" s="36" t="s">
        <v>84</v>
      </c>
      <c r="R17" s="37">
        <v>38.826999999999998</v>
      </c>
      <c r="S17" s="35">
        <v>27.013000000000002</v>
      </c>
      <c r="T17" s="36">
        <v>69.572720014422956</v>
      </c>
      <c r="U17" s="37">
        <v>371.72</v>
      </c>
      <c r="V17" s="35">
        <v>239.339</v>
      </c>
      <c r="W17" s="36">
        <v>64.38690412138169</v>
      </c>
      <c r="X17" s="37">
        <v>21.654</v>
      </c>
      <c r="Y17" s="35">
        <v>446.60899999999998</v>
      </c>
      <c r="Z17" s="36" t="s">
        <v>84</v>
      </c>
      <c r="AA17" s="37">
        <v>350.06599999999997</v>
      </c>
      <c r="AB17" s="35">
        <v>-207.27</v>
      </c>
      <c r="AC17" s="36" t="s">
        <v>24</v>
      </c>
      <c r="AD17" s="37">
        <v>955.39800000000002</v>
      </c>
      <c r="AE17" s="35">
        <v>1320.3710000000001</v>
      </c>
      <c r="AF17" s="36">
        <v>138.20114758456685</v>
      </c>
      <c r="AG17" s="37">
        <v>655.80899999999997</v>
      </c>
      <c r="AH17" s="35">
        <v>893.43200000000002</v>
      </c>
      <c r="AI17" s="36">
        <v>136.23356800531863</v>
      </c>
      <c r="AJ17" s="37">
        <v>16</v>
      </c>
      <c r="AK17" s="35">
        <v>18</v>
      </c>
      <c r="AL17" s="36">
        <v>112.5</v>
      </c>
      <c r="AM17" s="37">
        <v>3415.671875</v>
      </c>
      <c r="AN17" s="35">
        <v>4136.2592592592591</v>
      </c>
      <c r="AO17" s="36">
        <v>121.09650489361654</v>
      </c>
      <c r="AP17" s="37">
        <v>7</v>
      </c>
      <c r="AQ17" s="34">
        <v>1</v>
      </c>
      <c r="AR17" s="34">
        <v>2</v>
      </c>
      <c r="AS17" s="34">
        <v>39.591999999999999</v>
      </c>
      <c r="AT17" s="35">
        <v>33.218000000000004</v>
      </c>
      <c r="AU17" s="36">
        <v>83.900788037987468</v>
      </c>
      <c r="AV17" s="37">
        <v>253.34</v>
      </c>
      <c r="AW17" s="35">
        <v>120.01</v>
      </c>
      <c r="AX17" s="36">
        <v>47.37112181258388</v>
      </c>
      <c r="AY17" s="37">
        <v>-213.74799999999999</v>
      </c>
      <c r="AZ17" s="35">
        <v>-86.792000000000002</v>
      </c>
      <c r="BA17" s="36">
        <v>40.604824372625707</v>
      </c>
      <c r="BB17" s="37">
        <v>7</v>
      </c>
      <c r="BC17" s="35">
        <v>0</v>
      </c>
      <c r="BD17" s="38">
        <v>7</v>
      </c>
      <c r="BE17" s="37">
        <v>0</v>
      </c>
      <c r="BF17" s="35">
        <v>0</v>
      </c>
      <c r="BG17" s="36"/>
    </row>
    <row r="18" spans="1:59" x14ac:dyDescent="0.25">
      <c r="A18" s="99">
        <v>10</v>
      </c>
      <c r="B18" s="33" t="s">
        <v>87</v>
      </c>
      <c r="C18" s="34">
        <v>1</v>
      </c>
      <c r="D18" s="34">
        <v>1</v>
      </c>
      <c r="E18" s="34">
        <v>0</v>
      </c>
      <c r="F18" s="34">
        <v>222.57300000000001</v>
      </c>
      <c r="G18" s="35">
        <v>347.57799999999997</v>
      </c>
      <c r="H18" s="36">
        <v>156.16359576408638</v>
      </c>
      <c r="I18" s="37">
        <v>216.571</v>
      </c>
      <c r="J18" s="35">
        <v>343.649</v>
      </c>
      <c r="K18" s="36">
        <v>158.67729289701759</v>
      </c>
      <c r="L18" s="37">
        <v>6.0019999999999998</v>
      </c>
      <c r="M18" s="35">
        <v>3.9289999999999998</v>
      </c>
      <c r="N18" s="36">
        <v>65.461512829056971</v>
      </c>
      <c r="O18" s="37">
        <v>0</v>
      </c>
      <c r="P18" s="35">
        <v>0</v>
      </c>
      <c r="Q18" s="36"/>
      <c r="R18" s="37">
        <v>0</v>
      </c>
      <c r="S18" s="35">
        <v>0</v>
      </c>
      <c r="T18" s="36"/>
      <c r="U18" s="37">
        <v>6.0019999999999998</v>
      </c>
      <c r="V18" s="35">
        <v>3.9289999999999998</v>
      </c>
      <c r="W18" s="36">
        <v>65.461512829056971</v>
      </c>
      <c r="X18" s="37">
        <v>0</v>
      </c>
      <c r="Y18" s="35">
        <v>0</v>
      </c>
      <c r="Z18" s="36"/>
      <c r="AA18" s="37">
        <v>6.0019999999999998</v>
      </c>
      <c r="AB18" s="35">
        <v>3.9289999999999998</v>
      </c>
      <c r="AC18" s="36">
        <v>65.461512829056971</v>
      </c>
      <c r="AD18" s="37">
        <v>48.322000000000003</v>
      </c>
      <c r="AE18" s="35">
        <v>59.561</v>
      </c>
      <c r="AF18" s="36">
        <v>123.2585571789247</v>
      </c>
      <c r="AG18" s="37">
        <v>33.182000000000002</v>
      </c>
      <c r="AH18" s="35">
        <v>40.9</v>
      </c>
      <c r="AI18" s="36">
        <v>123.25959857754205</v>
      </c>
      <c r="AJ18" s="37">
        <v>1</v>
      </c>
      <c r="AK18" s="35">
        <v>1</v>
      </c>
      <c r="AL18" s="36">
        <v>100</v>
      </c>
      <c r="AM18" s="37">
        <v>2765.1666666666665</v>
      </c>
      <c r="AN18" s="35">
        <v>3408.3333333333335</v>
      </c>
      <c r="AO18" s="36">
        <v>123.25959857754205</v>
      </c>
      <c r="AP18" s="37">
        <v>1</v>
      </c>
      <c r="AQ18" s="34">
        <v>0</v>
      </c>
      <c r="AR18" s="34">
        <v>0</v>
      </c>
      <c r="AS18" s="34">
        <v>0</v>
      </c>
      <c r="AT18" s="35">
        <v>0</v>
      </c>
      <c r="AU18" s="36"/>
      <c r="AV18" s="37">
        <v>0</v>
      </c>
      <c r="AW18" s="35">
        <v>0</v>
      </c>
      <c r="AX18" s="36"/>
      <c r="AY18" s="37">
        <v>0</v>
      </c>
      <c r="AZ18" s="35">
        <v>0</v>
      </c>
      <c r="BA18" s="36"/>
      <c r="BB18" s="37">
        <v>1</v>
      </c>
      <c r="BC18" s="35">
        <v>0</v>
      </c>
      <c r="BD18" s="38">
        <v>1</v>
      </c>
      <c r="BE18" s="37">
        <v>0</v>
      </c>
      <c r="BF18" s="35">
        <v>0</v>
      </c>
      <c r="BG18" s="36"/>
    </row>
    <row r="19" spans="1:59" x14ac:dyDescent="0.25">
      <c r="A19" s="99">
        <v>11</v>
      </c>
      <c r="B19" s="33" t="s">
        <v>88</v>
      </c>
      <c r="C19" s="34">
        <v>1</v>
      </c>
      <c r="D19" s="34">
        <v>0</v>
      </c>
      <c r="E19" s="34">
        <v>1</v>
      </c>
      <c r="F19" s="34">
        <v>1E-3</v>
      </c>
      <c r="G19" s="35">
        <v>129.792</v>
      </c>
      <c r="H19" s="36" t="s">
        <v>84</v>
      </c>
      <c r="I19" s="37">
        <v>33.301000000000002</v>
      </c>
      <c r="J19" s="35">
        <v>199.33099999999999</v>
      </c>
      <c r="K19" s="36">
        <v>598.57361640791567</v>
      </c>
      <c r="L19" s="37">
        <v>0</v>
      </c>
      <c r="M19" s="35">
        <v>0</v>
      </c>
      <c r="N19" s="36"/>
      <c r="O19" s="37">
        <v>33.299999999999997</v>
      </c>
      <c r="P19" s="35">
        <v>69.539000000000001</v>
      </c>
      <c r="Q19" s="36">
        <v>208.8258258258258</v>
      </c>
      <c r="R19" s="37">
        <v>0</v>
      </c>
      <c r="S19" s="35">
        <v>0</v>
      </c>
      <c r="T19" s="36"/>
      <c r="U19" s="37">
        <v>0</v>
      </c>
      <c r="V19" s="35">
        <v>0</v>
      </c>
      <c r="W19" s="36"/>
      <c r="X19" s="37">
        <v>33.299999999999997</v>
      </c>
      <c r="Y19" s="35">
        <v>69.539000000000001</v>
      </c>
      <c r="Z19" s="36">
        <v>208.8258258258258</v>
      </c>
      <c r="AA19" s="37">
        <v>-33.299999999999997</v>
      </c>
      <c r="AB19" s="35">
        <v>-69.539000000000001</v>
      </c>
      <c r="AC19" s="36">
        <v>208.8258258258258</v>
      </c>
      <c r="AD19" s="37">
        <v>33.299999999999997</v>
      </c>
      <c r="AE19" s="35">
        <v>0</v>
      </c>
      <c r="AF19" s="36">
        <v>0</v>
      </c>
      <c r="AG19" s="37">
        <v>22.091999999999999</v>
      </c>
      <c r="AH19" s="35">
        <v>0</v>
      </c>
      <c r="AI19" s="36">
        <v>0</v>
      </c>
      <c r="AJ19" s="37">
        <v>6</v>
      </c>
      <c r="AK19" s="35">
        <v>0</v>
      </c>
      <c r="AL19" s="36">
        <v>0</v>
      </c>
      <c r="AM19" s="37">
        <v>306.83333333333331</v>
      </c>
      <c r="AN19" s="35"/>
      <c r="AO19" s="36"/>
      <c r="AP19" s="37">
        <v>1</v>
      </c>
      <c r="AQ19" s="34">
        <v>0</v>
      </c>
      <c r="AR19" s="34">
        <v>0</v>
      </c>
      <c r="AS19" s="34">
        <v>0</v>
      </c>
      <c r="AT19" s="35">
        <v>0</v>
      </c>
      <c r="AU19" s="36"/>
      <c r="AV19" s="37">
        <v>0</v>
      </c>
      <c r="AW19" s="35">
        <v>0</v>
      </c>
      <c r="AX19" s="36"/>
      <c r="AY19" s="37">
        <v>0</v>
      </c>
      <c r="AZ19" s="35">
        <v>0</v>
      </c>
      <c r="BA19" s="36"/>
      <c r="BB19" s="37">
        <v>1</v>
      </c>
      <c r="BC19" s="35">
        <v>0</v>
      </c>
      <c r="BD19" s="38">
        <v>1</v>
      </c>
      <c r="BE19" s="37">
        <v>0</v>
      </c>
      <c r="BF19" s="35">
        <v>0</v>
      </c>
      <c r="BG19" s="36"/>
    </row>
    <row r="20" spans="1:59" x14ac:dyDescent="0.25">
      <c r="A20" s="99">
        <v>12</v>
      </c>
      <c r="B20" s="33" t="s">
        <v>89</v>
      </c>
      <c r="C20" s="34">
        <v>2</v>
      </c>
      <c r="D20" s="34">
        <v>2</v>
      </c>
      <c r="E20" s="34">
        <v>0</v>
      </c>
      <c r="F20" s="34">
        <v>3209.0740000000001</v>
      </c>
      <c r="G20" s="35">
        <v>3260.2330000000002</v>
      </c>
      <c r="H20" s="36">
        <v>101.59419820172424</v>
      </c>
      <c r="I20" s="37">
        <v>3163.51</v>
      </c>
      <c r="J20" s="35">
        <v>3217.9659999999999</v>
      </c>
      <c r="K20" s="36">
        <v>101.7213791010618</v>
      </c>
      <c r="L20" s="37">
        <v>45.564</v>
      </c>
      <c r="M20" s="35">
        <v>42.267000000000003</v>
      </c>
      <c r="N20" s="36">
        <v>92.764024229654993</v>
      </c>
      <c r="O20" s="37">
        <v>0</v>
      </c>
      <c r="P20" s="35">
        <v>0</v>
      </c>
      <c r="Q20" s="36"/>
      <c r="R20" s="37">
        <v>8.0909999999999993</v>
      </c>
      <c r="S20" s="35">
        <v>5.0720000000000001</v>
      </c>
      <c r="T20" s="36">
        <v>62.686936101841553</v>
      </c>
      <c r="U20" s="37">
        <v>37.472999999999999</v>
      </c>
      <c r="V20" s="35">
        <v>37.195</v>
      </c>
      <c r="W20" s="36">
        <v>99.258132522082562</v>
      </c>
      <c r="X20" s="37">
        <v>0</v>
      </c>
      <c r="Y20" s="35">
        <v>0</v>
      </c>
      <c r="Z20" s="36"/>
      <c r="AA20" s="37">
        <v>37.472999999999999</v>
      </c>
      <c r="AB20" s="35">
        <v>37.195</v>
      </c>
      <c r="AC20" s="36">
        <v>99.258132522082562</v>
      </c>
      <c r="AD20" s="37">
        <v>1164.7059999999999</v>
      </c>
      <c r="AE20" s="35">
        <v>1225.721</v>
      </c>
      <c r="AF20" s="36">
        <v>105.23866108700392</v>
      </c>
      <c r="AG20" s="37">
        <v>843.23199999999997</v>
      </c>
      <c r="AH20" s="35">
        <v>950.60199999999998</v>
      </c>
      <c r="AI20" s="36">
        <v>112.73315054457136</v>
      </c>
      <c r="AJ20" s="37">
        <v>21</v>
      </c>
      <c r="AK20" s="35">
        <v>21</v>
      </c>
      <c r="AL20" s="36">
        <v>100</v>
      </c>
      <c r="AM20" s="37">
        <v>3346.1587301587301</v>
      </c>
      <c r="AN20" s="35">
        <v>3772.230158730159</v>
      </c>
      <c r="AO20" s="36">
        <v>112.73315054457136</v>
      </c>
      <c r="AP20" s="37">
        <v>2</v>
      </c>
      <c r="AQ20" s="34">
        <v>0</v>
      </c>
      <c r="AR20" s="34">
        <v>0</v>
      </c>
      <c r="AS20" s="34">
        <v>0</v>
      </c>
      <c r="AT20" s="35">
        <v>0</v>
      </c>
      <c r="AU20" s="36"/>
      <c r="AV20" s="37">
        <v>0</v>
      </c>
      <c r="AW20" s="35">
        <v>0</v>
      </c>
      <c r="AX20" s="36"/>
      <c r="AY20" s="37">
        <v>0</v>
      </c>
      <c r="AZ20" s="35">
        <v>0</v>
      </c>
      <c r="BA20" s="36"/>
      <c r="BB20" s="37">
        <v>2</v>
      </c>
      <c r="BC20" s="35">
        <v>0</v>
      </c>
      <c r="BD20" s="38">
        <v>2</v>
      </c>
      <c r="BE20" s="37">
        <v>0</v>
      </c>
      <c r="BF20" s="35">
        <v>0</v>
      </c>
      <c r="BG20" s="36"/>
    </row>
    <row r="21" spans="1:59" x14ac:dyDescent="0.25">
      <c r="A21" s="99">
        <v>13</v>
      </c>
      <c r="B21" s="33" t="s">
        <v>57</v>
      </c>
      <c r="C21" s="34">
        <v>6</v>
      </c>
      <c r="D21" s="34">
        <v>2</v>
      </c>
      <c r="E21" s="34">
        <v>4</v>
      </c>
      <c r="F21" s="34">
        <v>43704.703999999998</v>
      </c>
      <c r="G21" s="35">
        <v>35877.731</v>
      </c>
      <c r="H21" s="36">
        <v>82.091234389781022</v>
      </c>
      <c r="I21" s="37">
        <v>43470.451000000001</v>
      </c>
      <c r="J21" s="35">
        <v>35998.612999999998</v>
      </c>
      <c r="K21" s="36">
        <v>82.811685114562067</v>
      </c>
      <c r="L21" s="37">
        <v>317.27499999999998</v>
      </c>
      <c r="M21" s="35">
        <v>171.876</v>
      </c>
      <c r="N21" s="36">
        <v>54.17256323378772</v>
      </c>
      <c r="O21" s="37">
        <v>83.022000000000006</v>
      </c>
      <c r="P21" s="35">
        <v>292.75799999999998</v>
      </c>
      <c r="Q21" s="36">
        <v>352.62701452627016</v>
      </c>
      <c r="R21" s="37">
        <v>106.121</v>
      </c>
      <c r="S21" s="35">
        <v>16.655000000000001</v>
      </c>
      <c r="T21" s="36">
        <v>15.694348903610031</v>
      </c>
      <c r="U21" s="37">
        <v>211.154</v>
      </c>
      <c r="V21" s="35">
        <v>148.584</v>
      </c>
      <c r="W21" s="36">
        <v>70.367599003570859</v>
      </c>
      <c r="X21" s="37">
        <v>83.022000000000006</v>
      </c>
      <c r="Y21" s="35">
        <v>286.12099999999998</v>
      </c>
      <c r="Z21" s="36">
        <v>344.63274794632753</v>
      </c>
      <c r="AA21" s="37">
        <v>128.13200000000001</v>
      </c>
      <c r="AB21" s="35">
        <v>-137.53700000000001</v>
      </c>
      <c r="AC21" s="36" t="s">
        <v>24</v>
      </c>
      <c r="AD21" s="37">
        <v>6004.0290000000005</v>
      </c>
      <c r="AE21" s="35">
        <v>5274.6940000000004</v>
      </c>
      <c r="AF21" s="36">
        <v>87.852573663451665</v>
      </c>
      <c r="AG21" s="37">
        <v>3770.7510000000002</v>
      </c>
      <c r="AH21" s="35">
        <v>3347.9349999999999</v>
      </c>
      <c r="AI21" s="36">
        <v>88.786955171529485</v>
      </c>
      <c r="AJ21" s="37">
        <v>59</v>
      </c>
      <c r="AK21" s="35">
        <v>48</v>
      </c>
      <c r="AL21" s="36">
        <v>81.355932203389841</v>
      </c>
      <c r="AM21" s="37">
        <v>5325.9194915254238</v>
      </c>
      <c r="AN21" s="35">
        <v>5812.3871527777774</v>
      </c>
      <c r="AO21" s="36">
        <v>109.13396573167167</v>
      </c>
      <c r="AP21" s="37">
        <v>6</v>
      </c>
      <c r="AQ21" s="34">
        <v>1</v>
      </c>
      <c r="AR21" s="34">
        <v>0</v>
      </c>
      <c r="AS21" s="34">
        <v>1490.5409999999999</v>
      </c>
      <c r="AT21" s="35">
        <v>213.40799999999999</v>
      </c>
      <c r="AU21" s="36">
        <v>14.317486067139381</v>
      </c>
      <c r="AV21" s="37">
        <v>0</v>
      </c>
      <c r="AW21" s="35">
        <v>0</v>
      </c>
      <c r="AX21" s="36"/>
      <c r="AY21" s="37">
        <v>1490.5409999999999</v>
      </c>
      <c r="AZ21" s="35">
        <v>213.40799999999999</v>
      </c>
      <c r="BA21" s="36">
        <v>14.317486067139381</v>
      </c>
      <c r="BB21" s="37">
        <v>6</v>
      </c>
      <c r="BC21" s="35">
        <v>1</v>
      </c>
      <c r="BD21" s="38">
        <v>5</v>
      </c>
      <c r="BE21" s="37">
        <v>47.045000000000002</v>
      </c>
      <c r="BF21" s="35">
        <v>265.88799999999998</v>
      </c>
      <c r="BG21" s="36">
        <v>565.17802104368161</v>
      </c>
    </row>
    <row r="22" spans="1:59" x14ac:dyDescent="0.25">
      <c r="A22" s="99">
        <v>14</v>
      </c>
      <c r="B22" s="33" t="s">
        <v>58</v>
      </c>
      <c r="C22" s="34">
        <v>3</v>
      </c>
      <c r="D22" s="34">
        <v>2</v>
      </c>
      <c r="E22" s="34">
        <v>1</v>
      </c>
      <c r="F22" s="34">
        <v>309259.51299999998</v>
      </c>
      <c r="G22" s="35">
        <v>313429.58600000001</v>
      </c>
      <c r="H22" s="36">
        <v>101.34840573198471</v>
      </c>
      <c r="I22" s="37">
        <v>321521.91800000001</v>
      </c>
      <c r="J22" s="35">
        <v>342382.41800000001</v>
      </c>
      <c r="K22" s="36">
        <v>106.48804912889329</v>
      </c>
      <c r="L22" s="37">
        <v>284.06200000000001</v>
      </c>
      <c r="M22" s="35">
        <v>364.22199999999998</v>
      </c>
      <c r="N22" s="36">
        <v>128.21919158493569</v>
      </c>
      <c r="O22" s="37">
        <v>12546.467000000001</v>
      </c>
      <c r="P22" s="35">
        <v>29317.054</v>
      </c>
      <c r="Q22" s="36">
        <v>233.66780464970736</v>
      </c>
      <c r="R22" s="37">
        <v>20.957000000000001</v>
      </c>
      <c r="S22" s="35">
        <v>33.235999999999997</v>
      </c>
      <c r="T22" s="36">
        <v>158.59140144104595</v>
      </c>
      <c r="U22" s="37">
        <v>263.10500000000002</v>
      </c>
      <c r="V22" s="35">
        <v>330.98599999999999</v>
      </c>
      <c r="W22" s="36">
        <v>125.79996579312443</v>
      </c>
      <c r="X22" s="37">
        <v>12546.467000000001</v>
      </c>
      <c r="Y22" s="35">
        <v>29317.054</v>
      </c>
      <c r="Z22" s="36">
        <v>233.66780464970736</v>
      </c>
      <c r="AA22" s="37">
        <v>-12283.361999999999</v>
      </c>
      <c r="AB22" s="35">
        <v>-28986.067999999999</v>
      </c>
      <c r="AC22" s="36">
        <v>235.97829323926138</v>
      </c>
      <c r="AD22" s="37">
        <v>28929.657999999999</v>
      </c>
      <c r="AE22" s="35">
        <v>29659.284</v>
      </c>
      <c r="AF22" s="36">
        <v>102.52206922045191</v>
      </c>
      <c r="AG22" s="37">
        <v>17438.038</v>
      </c>
      <c r="AH22" s="35">
        <v>17843.241000000002</v>
      </c>
      <c r="AI22" s="36">
        <v>102.32367311047264</v>
      </c>
      <c r="AJ22" s="37">
        <v>187</v>
      </c>
      <c r="AK22" s="35">
        <v>182</v>
      </c>
      <c r="AL22" s="36">
        <v>97.326203208556151</v>
      </c>
      <c r="AM22" s="37">
        <v>7770.9616755793222</v>
      </c>
      <c r="AN22" s="35">
        <v>8169.9821428571422</v>
      </c>
      <c r="AO22" s="36">
        <v>105.13476303109002</v>
      </c>
      <c r="AP22" s="37">
        <v>3</v>
      </c>
      <c r="AQ22" s="34">
        <v>1</v>
      </c>
      <c r="AR22" s="34">
        <v>1</v>
      </c>
      <c r="AS22" s="34">
        <v>52972.391000000003</v>
      </c>
      <c r="AT22" s="35">
        <v>62265.966999999997</v>
      </c>
      <c r="AU22" s="36">
        <v>117.54418825459474</v>
      </c>
      <c r="AV22" s="37">
        <v>97551.009000000005</v>
      </c>
      <c r="AW22" s="35">
        <v>84837.156000000003</v>
      </c>
      <c r="AX22" s="36">
        <v>86.966969249902888</v>
      </c>
      <c r="AY22" s="37">
        <v>-44578.618000000002</v>
      </c>
      <c r="AZ22" s="35">
        <v>-22571.188999999998</v>
      </c>
      <c r="BA22" s="36">
        <v>50.632321082721766</v>
      </c>
      <c r="BB22" s="37">
        <v>3</v>
      </c>
      <c r="BC22" s="35">
        <v>1</v>
      </c>
      <c r="BD22" s="38">
        <v>2</v>
      </c>
      <c r="BE22" s="37">
        <v>4481.0439999999999</v>
      </c>
      <c r="BF22" s="35">
        <v>4031.0790000000002</v>
      </c>
      <c r="BG22" s="36">
        <v>89.958478426009663</v>
      </c>
    </row>
    <row r="23" spans="1:59" x14ac:dyDescent="0.25">
      <c r="A23" s="99">
        <v>15</v>
      </c>
      <c r="B23" s="33" t="s">
        <v>90</v>
      </c>
      <c r="C23" s="34">
        <v>2</v>
      </c>
      <c r="D23" s="34">
        <v>1</v>
      </c>
      <c r="E23" s="34">
        <v>1</v>
      </c>
      <c r="F23" s="34">
        <v>195.34299999999999</v>
      </c>
      <c r="G23" s="35">
        <v>198.828</v>
      </c>
      <c r="H23" s="36">
        <v>101.78404140409434</v>
      </c>
      <c r="I23" s="37">
        <v>188.78299999999999</v>
      </c>
      <c r="J23" s="35">
        <v>361.16699999999997</v>
      </c>
      <c r="K23" s="36">
        <v>191.31330681258376</v>
      </c>
      <c r="L23" s="37">
        <v>12.651</v>
      </c>
      <c r="M23" s="35">
        <v>1.6359999999999999</v>
      </c>
      <c r="N23" s="36">
        <v>12.931784048691803</v>
      </c>
      <c r="O23" s="37">
        <v>6.0910000000000002</v>
      </c>
      <c r="P23" s="35">
        <v>163.97499999999999</v>
      </c>
      <c r="Q23" s="36" t="s">
        <v>84</v>
      </c>
      <c r="R23" s="37">
        <v>1.518</v>
      </c>
      <c r="S23" s="35">
        <v>0.19600000000000001</v>
      </c>
      <c r="T23" s="36">
        <v>12.911725955204217</v>
      </c>
      <c r="U23" s="37">
        <v>11.132999999999999</v>
      </c>
      <c r="V23" s="35">
        <v>1.44</v>
      </c>
      <c r="W23" s="36">
        <v>12.934518997574779</v>
      </c>
      <c r="X23" s="37">
        <v>6.0910000000000002</v>
      </c>
      <c r="Y23" s="35">
        <v>163.97499999999999</v>
      </c>
      <c r="Z23" s="36" t="s">
        <v>84</v>
      </c>
      <c r="AA23" s="37">
        <v>5.0419999999999998</v>
      </c>
      <c r="AB23" s="35">
        <v>-162.535</v>
      </c>
      <c r="AC23" s="36" t="s">
        <v>24</v>
      </c>
      <c r="AD23" s="37">
        <v>80.302000000000007</v>
      </c>
      <c r="AE23" s="35">
        <v>106.384</v>
      </c>
      <c r="AF23" s="36">
        <v>132.47988842120992</v>
      </c>
      <c r="AG23" s="37">
        <v>56.180999999999997</v>
      </c>
      <c r="AH23" s="35">
        <v>78.317999999999998</v>
      </c>
      <c r="AI23" s="36">
        <v>139.40300101457788</v>
      </c>
      <c r="AJ23" s="37">
        <v>1</v>
      </c>
      <c r="AK23" s="35">
        <v>1</v>
      </c>
      <c r="AL23" s="36">
        <v>100</v>
      </c>
      <c r="AM23" s="37">
        <v>4681.75</v>
      </c>
      <c r="AN23" s="35">
        <v>6526.5</v>
      </c>
      <c r="AO23" s="36">
        <v>139.40300101457788</v>
      </c>
      <c r="AP23" s="37">
        <v>2</v>
      </c>
      <c r="AQ23" s="34">
        <v>0</v>
      </c>
      <c r="AR23" s="34">
        <v>0</v>
      </c>
      <c r="AS23" s="34">
        <v>0</v>
      </c>
      <c r="AT23" s="35">
        <v>0</v>
      </c>
      <c r="AU23" s="36"/>
      <c r="AV23" s="37">
        <v>0</v>
      </c>
      <c r="AW23" s="35">
        <v>0</v>
      </c>
      <c r="AX23" s="36"/>
      <c r="AY23" s="37">
        <v>0</v>
      </c>
      <c r="AZ23" s="35">
        <v>0</v>
      </c>
      <c r="BA23" s="36"/>
      <c r="BB23" s="37">
        <v>2</v>
      </c>
      <c r="BC23" s="35">
        <v>0</v>
      </c>
      <c r="BD23" s="38">
        <v>2</v>
      </c>
      <c r="BE23" s="37">
        <v>0</v>
      </c>
      <c r="BF23" s="35">
        <v>0</v>
      </c>
      <c r="BG23" s="36"/>
    </row>
    <row r="24" spans="1:59" x14ac:dyDescent="0.25">
      <c r="A24" s="99">
        <v>16</v>
      </c>
      <c r="B24" s="33" t="s">
        <v>59</v>
      </c>
      <c r="C24" s="34">
        <v>3</v>
      </c>
      <c r="D24" s="34">
        <v>1</v>
      </c>
      <c r="E24" s="34">
        <v>2</v>
      </c>
      <c r="F24" s="34">
        <v>138990.25899999999</v>
      </c>
      <c r="G24" s="35">
        <v>138596.61900000001</v>
      </c>
      <c r="H24" s="36">
        <v>99.716785907996623</v>
      </c>
      <c r="I24" s="37">
        <v>141790.68100000001</v>
      </c>
      <c r="J24" s="35">
        <v>144912.1</v>
      </c>
      <c r="K24" s="36">
        <v>102.2014274689886</v>
      </c>
      <c r="L24" s="37">
        <v>276.98099999999999</v>
      </c>
      <c r="M24" s="35">
        <v>104.477</v>
      </c>
      <c r="N24" s="36">
        <v>37.719915806499358</v>
      </c>
      <c r="O24" s="37">
        <v>3077.4029999999998</v>
      </c>
      <c r="P24" s="35">
        <v>6419.9579999999996</v>
      </c>
      <c r="Q24" s="36">
        <v>208.61609610441013</v>
      </c>
      <c r="R24" s="37">
        <v>55.012</v>
      </c>
      <c r="S24" s="35">
        <v>15.291</v>
      </c>
      <c r="T24" s="36">
        <v>27.795753653748275</v>
      </c>
      <c r="U24" s="37">
        <v>221.96899999999999</v>
      </c>
      <c r="V24" s="35">
        <v>89.186000000000007</v>
      </c>
      <c r="W24" s="36">
        <v>40.179484522613521</v>
      </c>
      <c r="X24" s="37">
        <v>3077.4029999999998</v>
      </c>
      <c r="Y24" s="35">
        <v>6419.9579999999996</v>
      </c>
      <c r="Z24" s="36">
        <v>208.61609610441013</v>
      </c>
      <c r="AA24" s="37">
        <v>-2855.4340000000002</v>
      </c>
      <c r="AB24" s="35">
        <v>-6330.7719999999999</v>
      </c>
      <c r="AC24" s="36">
        <v>221.70962452642925</v>
      </c>
      <c r="AD24" s="37">
        <v>11433.048000000001</v>
      </c>
      <c r="AE24" s="35">
        <v>10757.022999999999</v>
      </c>
      <c r="AF24" s="36">
        <v>94.087097333974285</v>
      </c>
      <c r="AG24" s="37">
        <v>7814.1989999999996</v>
      </c>
      <c r="AH24" s="35">
        <v>7346.9939999999997</v>
      </c>
      <c r="AI24" s="36">
        <v>94.021076248506091</v>
      </c>
      <c r="AJ24" s="37">
        <v>145</v>
      </c>
      <c r="AK24" s="35">
        <v>135</v>
      </c>
      <c r="AL24" s="36">
        <v>93.103448275862064</v>
      </c>
      <c r="AM24" s="37">
        <v>4490.9189655172413</v>
      </c>
      <c r="AN24" s="35">
        <v>4535.1814814814816</v>
      </c>
      <c r="AO24" s="36">
        <v>100.98560041506208</v>
      </c>
      <c r="AP24" s="37">
        <v>3</v>
      </c>
      <c r="AQ24" s="34">
        <v>2</v>
      </c>
      <c r="AR24" s="34">
        <v>1</v>
      </c>
      <c r="AS24" s="34">
        <v>5248.5839999999998</v>
      </c>
      <c r="AT24" s="35">
        <v>5293.8119999999999</v>
      </c>
      <c r="AU24" s="36">
        <v>100.86171813197618</v>
      </c>
      <c r="AV24" s="37">
        <v>70.537999999999997</v>
      </c>
      <c r="AW24" s="35">
        <v>21.251999999999999</v>
      </c>
      <c r="AX24" s="36">
        <v>30.128441407468316</v>
      </c>
      <c r="AY24" s="37">
        <v>5178.0460000000003</v>
      </c>
      <c r="AZ24" s="35">
        <v>5272.56</v>
      </c>
      <c r="BA24" s="36">
        <v>101.82528312803709</v>
      </c>
      <c r="BB24" s="37">
        <v>3</v>
      </c>
      <c r="BC24" s="35">
        <v>2</v>
      </c>
      <c r="BD24" s="38">
        <v>1</v>
      </c>
      <c r="BE24" s="37">
        <v>775.68399999999997</v>
      </c>
      <c r="BF24" s="35">
        <v>634.28200000000004</v>
      </c>
      <c r="BG24" s="36">
        <v>81.770669499435328</v>
      </c>
    </row>
    <row r="25" spans="1:59" x14ac:dyDescent="0.25">
      <c r="A25" s="99">
        <v>17</v>
      </c>
      <c r="B25" s="33" t="s">
        <v>91</v>
      </c>
      <c r="C25" s="34">
        <v>5</v>
      </c>
      <c r="D25" s="34">
        <v>4</v>
      </c>
      <c r="E25" s="34">
        <v>1</v>
      </c>
      <c r="F25" s="34">
        <v>17414.269</v>
      </c>
      <c r="G25" s="35">
        <v>15971.906000000001</v>
      </c>
      <c r="H25" s="36">
        <v>91.71734972050794</v>
      </c>
      <c r="I25" s="37">
        <v>18365.920999999998</v>
      </c>
      <c r="J25" s="35">
        <v>15972.207</v>
      </c>
      <c r="K25" s="36">
        <v>86.966545266093647</v>
      </c>
      <c r="L25" s="37">
        <v>155.23400000000001</v>
      </c>
      <c r="M25" s="35">
        <v>190.23099999999999</v>
      </c>
      <c r="N25" s="36">
        <v>122.54467449141295</v>
      </c>
      <c r="O25" s="37">
        <v>1106.886</v>
      </c>
      <c r="P25" s="35">
        <v>190.53200000000001</v>
      </c>
      <c r="Q25" s="36">
        <v>17.21333542930347</v>
      </c>
      <c r="R25" s="37">
        <v>31.178999999999998</v>
      </c>
      <c r="S25" s="35">
        <v>25.56</v>
      </c>
      <c r="T25" s="36">
        <v>81.978254594438553</v>
      </c>
      <c r="U25" s="37">
        <v>124.05500000000001</v>
      </c>
      <c r="V25" s="35">
        <v>164.67099999999999</v>
      </c>
      <c r="W25" s="36">
        <v>132.74031679496997</v>
      </c>
      <c r="X25" s="37">
        <v>1106.886</v>
      </c>
      <c r="Y25" s="35">
        <v>190.53200000000001</v>
      </c>
      <c r="Z25" s="36">
        <v>17.21333542930347</v>
      </c>
      <c r="AA25" s="37">
        <v>-982.83100000000002</v>
      </c>
      <c r="AB25" s="35">
        <v>-25.861000000000001</v>
      </c>
      <c r="AC25" s="36">
        <v>2.6312763842410343</v>
      </c>
      <c r="AD25" s="37">
        <v>1484.8869999999999</v>
      </c>
      <c r="AE25" s="35">
        <v>1121.6410000000001</v>
      </c>
      <c r="AF25" s="36">
        <v>75.537128414485409</v>
      </c>
      <c r="AG25" s="37">
        <v>1007.3440000000001</v>
      </c>
      <c r="AH25" s="35">
        <v>765.69200000000001</v>
      </c>
      <c r="AI25" s="36">
        <v>76.010975396686732</v>
      </c>
      <c r="AJ25" s="37">
        <v>20</v>
      </c>
      <c r="AK25" s="35">
        <v>16</v>
      </c>
      <c r="AL25" s="36">
        <v>80</v>
      </c>
      <c r="AM25" s="37">
        <v>4197.2666666666664</v>
      </c>
      <c r="AN25" s="35">
        <v>3987.9791666666665</v>
      </c>
      <c r="AO25" s="36">
        <v>95.013719245858425</v>
      </c>
      <c r="AP25" s="37">
        <v>5</v>
      </c>
      <c r="AQ25" s="34">
        <v>0</v>
      </c>
      <c r="AR25" s="34">
        <v>2</v>
      </c>
      <c r="AS25" s="34">
        <v>0</v>
      </c>
      <c r="AT25" s="35">
        <v>0</v>
      </c>
      <c r="AU25" s="36"/>
      <c r="AV25" s="37">
        <v>7461.2619999999997</v>
      </c>
      <c r="AW25" s="35">
        <v>3129.7849999999999</v>
      </c>
      <c r="AX25" s="36">
        <v>41.94712637084718</v>
      </c>
      <c r="AY25" s="37">
        <v>-7461.2619999999997</v>
      </c>
      <c r="AZ25" s="35">
        <v>-3129.7849999999999</v>
      </c>
      <c r="BA25" s="36">
        <v>41.94712637084718</v>
      </c>
      <c r="BB25" s="37">
        <v>5</v>
      </c>
      <c r="BC25" s="35">
        <v>1</v>
      </c>
      <c r="BD25" s="38">
        <v>4</v>
      </c>
      <c r="BE25" s="37">
        <v>627.16300000000001</v>
      </c>
      <c r="BF25" s="35">
        <v>709.74</v>
      </c>
      <c r="BG25" s="36">
        <v>113.16675250293784</v>
      </c>
    </row>
    <row r="26" spans="1:59" x14ac:dyDescent="0.25">
      <c r="A26" s="99">
        <v>18</v>
      </c>
      <c r="B26" s="33" t="s">
        <v>60</v>
      </c>
      <c r="C26" s="34">
        <v>5</v>
      </c>
      <c r="D26" s="34">
        <v>4</v>
      </c>
      <c r="E26" s="34">
        <v>1</v>
      </c>
      <c r="F26" s="34">
        <v>13201.427</v>
      </c>
      <c r="G26" s="35">
        <v>12963.698</v>
      </c>
      <c r="H26" s="36">
        <v>98.199217402785322</v>
      </c>
      <c r="I26" s="37">
        <v>12894.35</v>
      </c>
      <c r="J26" s="35">
        <v>12609.612999999999</v>
      </c>
      <c r="K26" s="36">
        <v>97.791769263281978</v>
      </c>
      <c r="L26" s="37">
        <v>307.077</v>
      </c>
      <c r="M26" s="35">
        <v>372.23700000000002</v>
      </c>
      <c r="N26" s="36">
        <v>121.21943356226615</v>
      </c>
      <c r="O26" s="37">
        <v>0</v>
      </c>
      <c r="P26" s="35">
        <v>18.152000000000001</v>
      </c>
      <c r="Q26" s="36"/>
      <c r="R26" s="37">
        <v>56.293999999999997</v>
      </c>
      <c r="S26" s="35">
        <v>4.6059999999999999</v>
      </c>
      <c r="T26" s="36">
        <v>8.1820442675951259</v>
      </c>
      <c r="U26" s="37">
        <v>250.78299999999999</v>
      </c>
      <c r="V26" s="35">
        <v>367.63099999999997</v>
      </c>
      <c r="W26" s="36">
        <v>146.59326987873979</v>
      </c>
      <c r="X26" s="37">
        <v>0</v>
      </c>
      <c r="Y26" s="35">
        <v>18.152000000000001</v>
      </c>
      <c r="Z26" s="36"/>
      <c r="AA26" s="37">
        <v>250.78299999999999</v>
      </c>
      <c r="AB26" s="35">
        <v>349.47899999999998</v>
      </c>
      <c r="AC26" s="36">
        <v>139.35513970245194</v>
      </c>
      <c r="AD26" s="37">
        <v>2152.875</v>
      </c>
      <c r="AE26" s="35">
        <v>2322.9070000000002</v>
      </c>
      <c r="AF26" s="36">
        <v>107.89790396562735</v>
      </c>
      <c r="AG26" s="37">
        <v>1475.6880000000001</v>
      </c>
      <c r="AH26" s="35">
        <v>1571.404</v>
      </c>
      <c r="AI26" s="36">
        <v>106.48619491383002</v>
      </c>
      <c r="AJ26" s="37">
        <v>35</v>
      </c>
      <c r="AK26" s="35">
        <v>33</v>
      </c>
      <c r="AL26" s="36">
        <v>94.285714285714278</v>
      </c>
      <c r="AM26" s="37">
        <v>3513.542857142857</v>
      </c>
      <c r="AN26" s="35">
        <v>3968.1919191919192</v>
      </c>
      <c r="AO26" s="36">
        <v>112.93990369648638</v>
      </c>
      <c r="AP26" s="37">
        <v>5</v>
      </c>
      <c r="AQ26" s="34">
        <v>1</v>
      </c>
      <c r="AR26" s="34">
        <v>2</v>
      </c>
      <c r="AS26" s="34">
        <v>143.74100000000001</v>
      </c>
      <c r="AT26" s="35">
        <v>203.11099999999999</v>
      </c>
      <c r="AU26" s="36">
        <v>141.30345552069349</v>
      </c>
      <c r="AV26" s="37">
        <v>2733.7020000000002</v>
      </c>
      <c r="AW26" s="35">
        <v>2509.9859999999999</v>
      </c>
      <c r="AX26" s="36">
        <v>91.816372084448119</v>
      </c>
      <c r="AY26" s="37">
        <v>-2589.9609999999998</v>
      </c>
      <c r="AZ26" s="35">
        <v>-2306.875</v>
      </c>
      <c r="BA26" s="36">
        <v>89.069874025130119</v>
      </c>
      <c r="BB26" s="37">
        <v>5</v>
      </c>
      <c r="BC26" s="35">
        <v>2</v>
      </c>
      <c r="BD26" s="38">
        <v>3</v>
      </c>
      <c r="BE26" s="37">
        <v>583.14800000000002</v>
      </c>
      <c r="BF26" s="35">
        <v>800.71299999999997</v>
      </c>
      <c r="BG26" s="36">
        <v>137.30871065321324</v>
      </c>
    </row>
    <row r="27" spans="1:59" x14ac:dyDescent="0.25">
      <c r="A27" s="99">
        <v>20</v>
      </c>
      <c r="B27" s="33" t="s">
        <v>92</v>
      </c>
      <c r="C27" s="34">
        <v>2</v>
      </c>
      <c r="D27" s="34">
        <v>2</v>
      </c>
      <c r="E27" s="34">
        <v>0</v>
      </c>
      <c r="F27" s="34">
        <v>7717.165</v>
      </c>
      <c r="G27" s="35">
        <v>11780.825000000001</v>
      </c>
      <c r="H27" s="36">
        <v>152.65742017956077</v>
      </c>
      <c r="I27" s="37">
        <v>7733.8059999999996</v>
      </c>
      <c r="J27" s="35">
        <v>11745.955</v>
      </c>
      <c r="K27" s="36">
        <v>151.8780662457786</v>
      </c>
      <c r="L27" s="37">
        <v>158.36000000000001</v>
      </c>
      <c r="M27" s="35">
        <v>34.869999999999997</v>
      </c>
      <c r="N27" s="36">
        <v>22.019449355897954</v>
      </c>
      <c r="O27" s="37">
        <v>175.001</v>
      </c>
      <c r="P27" s="35">
        <v>0</v>
      </c>
      <c r="Q27" s="36">
        <v>0</v>
      </c>
      <c r="R27" s="37">
        <v>28.984999999999999</v>
      </c>
      <c r="S27" s="35">
        <v>4.0359999999999996</v>
      </c>
      <c r="T27" s="36">
        <v>13.924443677764362</v>
      </c>
      <c r="U27" s="37">
        <v>129.375</v>
      </c>
      <c r="V27" s="35">
        <v>30.834</v>
      </c>
      <c r="W27" s="36">
        <v>23.833043478260869</v>
      </c>
      <c r="X27" s="37">
        <v>175.001</v>
      </c>
      <c r="Y27" s="35">
        <v>0</v>
      </c>
      <c r="Z27" s="36">
        <v>0</v>
      </c>
      <c r="AA27" s="37">
        <v>-45.625999999999998</v>
      </c>
      <c r="AB27" s="35">
        <v>30.834</v>
      </c>
      <c r="AC27" s="36" t="s">
        <v>24</v>
      </c>
      <c r="AD27" s="37">
        <v>873.67100000000005</v>
      </c>
      <c r="AE27" s="35">
        <v>1155.5909999999999</v>
      </c>
      <c r="AF27" s="36">
        <v>132.26843972158858</v>
      </c>
      <c r="AG27" s="37">
        <v>568.82799999999997</v>
      </c>
      <c r="AH27" s="35">
        <v>785.07500000000005</v>
      </c>
      <c r="AI27" s="36">
        <v>138.01623689410508</v>
      </c>
      <c r="AJ27" s="37">
        <v>14</v>
      </c>
      <c r="AK27" s="35">
        <v>14</v>
      </c>
      <c r="AL27" s="36">
        <v>100</v>
      </c>
      <c r="AM27" s="37">
        <v>3385.8809523809523</v>
      </c>
      <c r="AN27" s="35">
        <v>4673.0654761904761</v>
      </c>
      <c r="AO27" s="36">
        <v>138.01623689410511</v>
      </c>
      <c r="AP27" s="37">
        <v>2</v>
      </c>
      <c r="AQ27" s="34">
        <v>0</v>
      </c>
      <c r="AR27" s="34">
        <v>2</v>
      </c>
      <c r="AS27" s="34">
        <v>0</v>
      </c>
      <c r="AT27" s="35">
        <v>0</v>
      </c>
      <c r="AU27" s="36"/>
      <c r="AV27" s="37">
        <v>1097.5920000000001</v>
      </c>
      <c r="AW27" s="35">
        <v>4525.3</v>
      </c>
      <c r="AX27" s="36">
        <v>412.29345694939468</v>
      </c>
      <c r="AY27" s="37">
        <v>-1097.5920000000001</v>
      </c>
      <c r="AZ27" s="35">
        <v>-4525.3</v>
      </c>
      <c r="BA27" s="36">
        <v>412.29345694939468</v>
      </c>
      <c r="BB27" s="37">
        <v>2</v>
      </c>
      <c r="BC27" s="35">
        <v>2</v>
      </c>
      <c r="BD27" s="38">
        <v>0</v>
      </c>
      <c r="BE27" s="37">
        <v>1665.6559999999999</v>
      </c>
      <c r="BF27" s="35">
        <v>330.74</v>
      </c>
      <c r="BG27" s="36">
        <v>19.856440945789526</v>
      </c>
    </row>
    <row r="28" spans="1:59" x14ac:dyDescent="0.25">
      <c r="A28" s="99">
        <v>21</v>
      </c>
      <c r="B28" s="33" t="s">
        <v>61</v>
      </c>
      <c r="C28" s="34">
        <v>5</v>
      </c>
      <c r="D28" s="34">
        <v>2</v>
      </c>
      <c r="E28" s="34">
        <v>3</v>
      </c>
      <c r="F28" s="34">
        <v>1891546.189</v>
      </c>
      <c r="G28" s="35">
        <v>1758353.3030000001</v>
      </c>
      <c r="H28" s="36">
        <v>92.95851791647685</v>
      </c>
      <c r="I28" s="37">
        <v>1853937.493</v>
      </c>
      <c r="J28" s="35">
        <v>1748961.8259999999</v>
      </c>
      <c r="K28" s="36">
        <v>94.3376911359546</v>
      </c>
      <c r="L28" s="37">
        <v>37618.377</v>
      </c>
      <c r="M28" s="35">
        <v>9779.6370000000006</v>
      </c>
      <c r="N28" s="36">
        <v>25.996966854790148</v>
      </c>
      <c r="O28" s="37">
        <v>9.6809999999999992</v>
      </c>
      <c r="P28" s="35">
        <v>388.16</v>
      </c>
      <c r="Q28" s="36" t="s">
        <v>84</v>
      </c>
      <c r="R28" s="37">
        <v>8051.3969999999999</v>
      </c>
      <c r="S28" s="35">
        <v>2484.9160000000002</v>
      </c>
      <c r="T28" s="36">
        <v>30.863165733847183</v>
      </c>
      <c r="U28" s="37">
        <v>29566.98</v>
      </c>
      <c r="V28" s="35">
        <v>7294.7209999999995</v>
      </c>
      <c r="W28" s="36">
        <v>24.67185015175713</v>
      </c>
      <c r="X28" s="37">
        <v>9.6809999999999992</v>
      </c>
      <c r="Y28" s="35">
        <v>388.16</v>
      </c>
      <c r="Z28" s="36" t="s">
        <v>84</v>
      </c>
      <c r="AA28" s="37">
        <v>29557.298999999999</v>
      </c>
      <c r="AB28" s="35">
        <v>6906.5609999999997</v>
      </c>
      <c r="AC28" s="36">
        <v>23.366685162944016</v>
      </c>
      <c r="AD28" s="37">
        <v>197998.14199999999</v>
      </c>
      <c r="AE28" s="35">
        <v>197678.76800000001</v>
      </c>
      <c r="AF28" s="36">
        <v>99.838698486372664</v>
      </c>
      <c r="AG28" s="37">
        <v>124036.49099999999</v>
      </c>
      <c r="AH28" s="35">
        <v>123704.308</v>
      </c>
      <c r="AI28" s="36">
        <v>99.732189295809732</v>
      </c>
      <c r="AJ28" s="37">
        <v>1030</v>
      </c>
      <c r="AK28" s="35">
        <v>994</v>
      </c>
      <c r="AL28" s="36">
        <v>96.50485436893203</v>
      </c>
      <c r="AM28" s="37">
        <v>10035.314805825243</v>
      </c>
      <c r="AN28" s="35">
        <v>10370.917840375587</v>
      </c>
      <c r="AO28" s="36">
        <v>103.34422029646279</v>
      </c>
      <c r="AP28" s="37">
        <v>5</v>
      </c>
      <c r="AQ28" s="34">
        <v>2</v>
      </c>
      <c r="AR28" s="34">
        <v>3</v>
      </c>
      <c r="AS28" s="34">
        <v>280193.65100000001</v>
      </c>
      <c r="AT28" s="35">
        <v>269543.75400000002</v>
      </c>
      <c r="AU28" s="36">
        <v>96.199094104384258</v>
      </c>
      <c r="AV28" s="37">
        <v>550046.24699999997</v>
      </c>
      <c r="AW28" s="35">
        <v>457242.74099999998</v>
      </c>
      <c r="AX28" s="36">
        <v>83.12805395797929</v>
      </c>
      <c r="AY28" s="37">
        <v>-269852.59600000002</v>
      </c>
      <c r="AZ28" s="35">
        <v>-187698.98699999999</v>
      </c>
      <c r="BA28" s="36">
        <v>69.55611685129017</v>
      </c>
      <c r="BB28" s="37">
        <v>5</v>
      </c>
      <c r="BC28" s="35">
        <v>2</v>
      </c>
      <c r="BD28" s="38">
        <v>3</v>
      </c>
      <c r="BE28" s="37">
        <v>50067.358</v>
      </c>
      <c r="BF28" s="35">
        <v>26425.7</v>
      </c>
      <c r="BG28" s="36">
        <v>52.780296495772753</v>
      </c>
    </row>
    <row r="29" spans="1:59" x14ac:dyDescent="0.25">
      <c r="A29" s="101">
        <v>22</v>
      </c>
      <c r="B29" s="102" t="s">
        <v>93</v>
      </c>
      <c r="C29" s="103">
        <v>68</v>
      </c>
      <c r="D29" s="103">
        <v>44</v>
      </c>
      <c r="E29" s="103">
        <v>24</v>
      </c>
      <c r="F29" s="103">
        <v>6108568.2589999996</v>
      </c>
      <c r="G29" s="104">
        <v>5952717.3930000002</v>
      </c>
      <c r="H29" s="105">
        <v>97.448651477858519</v>
      </c>
      <c r="I29" s="106">
        <v>6029706.2989999996</v>
      </c>
      <c r="J29" s="104">
        <v>5937467.5590000004</v>
      </c>
      <c r="K29" s="105">
        <v>98.470261478319472</v>
      </c>
      <c r="L29" s="106">
        <v>96540.448999999993</v>
      </c>
      <c r="M29" s="104">
        <v>62655.68</v>
      </c>
      <c r="N29" s="105">
        <v>64.900961875576115</v>
      </c>
      <c r="O29" s="106">
        <v>17678.489000000001</v>
      </c>
      <c r="P29" s="104">
        <v>47405.845999999998</v>
      </c>
      <c r="Q29" s="105">
        <v>268.15553071306039</v>
      </c>
      <c r="R29" s="106">
        <v>18625.798999999999</v>
      </c>
      <c r="S29" s="104">
        <v>12155.13</v>
      </c>
      <c r="T29" s="105">
        <v>65.259643358118495</v>
      </c>
      <c r="U29" s="106">
        <v>77914.649999999994</v>
      </c>
      <c r="V29" s="104">
        <v>50493.913</v>
      </c>
      <c r="W29" s="105">
        <v>64.806699381951915</v>
      </c>
      <c r="X29" s="106">
        <v>17678.489000000001</v>
      </c>
      <c r="Y29" s="104">
        <v>47399.209000000003</v>
      </c>
      <c r="Z29" s="105">
        <v>268.11798791174965</v>
      </c>
      <c r="AA29" s="106">
        <v>60236.161</v>
      </c>
      <c r="AB29" s="104">
        <v>3094.7040000000002</v>
      </c>
      <c r="AC29" s="105">
        <v>5.1376182489451816</v>
      </c>
      <c r="AD29" s="106">
        <v>436302.39600000001</v>
      </c>
      <c r="AE29" s="104">
        <v>444303.14299999998</v>
      </c>
      <c r="AF29" s="105">
        <v>101.83376187555935</v>
      </c>
      <c r="AG29" s="106">
        <v>277376.90299999999</v>
      </c>
      <c r="AH29" s="104">
        <v>282841.78700000001</v>
      </c>
      <c r="AI29" s="105">
        <v>101.97020153476875</v>
      </c>
      <c r="AJ29" s="106">
        <v>3207</v>
      </c>
      <c r="AK29" s="104">
        <v>3226</v>
      </c>
      <c r="AL29" s="105">
        <v>100.59245400685998</v>
      </c>
      <c r="AM29" s="106">
        <v>7207.5902452967466</v>
      </c>
      <c r="AN29" s="104">
        <v>7306.3077856995251</v>
      </c>
      <c r="AO29" s="105">
        <v>101.36963308183613</v>
      </c>
      <c r="AP29" s="106">
        <v>68</v>
      </c>
      <c r="AQ29" s="103">
        <v>17</v>
      </c>
      <c r="AR29" s="103">
        <v>21</v>
      </c>
      <c r="AS29" s="103">
        <v>627605.353</v>
      </c>
      <c r="AT29" s="104">
        <v>685508.97699999996</v>
      </c>
      <c r="AU29" s="105">
        <v>109.22612016025937</v>
      </c>
      <c r="AV29" s="106">
        <v>791171.94099999999</v>
      </c>
      <c r="AW29" s="104">
        <v>685016.75600000005</v>
      </c>
      <c r="AX29" s="105">
        <v>86.582539205596021</v>
      </c>
      <c r="AY29" s="106">
        <v>-163566.58799999999</v>
      </c>
      <c r="AZ29" s="104">
        <v>492.221</v>
      </c>
      <c r="BA29" s="105" t="s">
        <v>24</v>
      </c>
      <c r="BB29" s="106">
        <v>68</v>
      </c>
      <c r="BC29" s="104">
        <v>17</v>
      </c>
      <c r="BD29" s="107">
        <v>51</v>
      </c>
      <c r="BE29" s="106">
        <v>199166.101</v>
      </c>
      <c r="BF29" s="104">
        <v>156666.519</v>
      </c>
      <c r="BG29" s="105">
        <v>78.661237134927902</v>
      </c>
    </row>
  </sheetData>
  <mergeCells count="20">
    <mergeCell ref="AG7:AI7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BB7:BD7"/>
    <mergeCell ref="BE7:BG7"/>
    <mergeCell ref="AJ7:AL7"/>
    <mergeCell ref="AM7:AO7"/>
    <mergeCell ref="AP7:AR7"/>
    <mergeCell ref="AS7:AU7"/>
    <mergeCell ref="AV7:AX7"/>
    <mergeCell ref="AY7:B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Grafikon 1 </vt:lpstr>
      <vt:lpstr>Tablica 3</vt:lpstr>
      <vt:lpstr>10.51_po zupanijama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korisnik</cp:lastModifiedBy>
  <dcterms:created xsi:type="dcterms:W3CDTF">2020-08-05T21:10:10Z</dcterms:created>
  <dcterms:modified xsi:type="dcterms:W3CDTF">2021-08-24T13:35:42Z</dcterms:modified>
</cp:coreProperties>
</file>