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115" windowHeight="9525" tabRatio="908"/>
  </bookViews>
  <sheets>
    <sheet name="Tablica 1" sheetId="1" r:id="rId1"/>
    <sheet name="Udio Požege u RH i PSŽ" sheetId="2" r:id="rId2"/>
    <sheet name="Požega_2016.-2020." sheetId="3" r:id="rId3"/>
    <sheet name="Tablica 2" sheetId="5" r:id="rId4"/>
    <sheet name="Grafikon 1" sheetId="15" r:id="rId5"/>
    <sheet name="Tablica 3" sheetId="4" r:id="rId6"/>
    <sheet name="Tablica 4" sheetId="6" r:id="rId7"/>
    <sheet name="Grafikon 2" sheetId="14" r:id="rId8"/>
    <sheet name="Grafikon 3" sheetId="7" r:id="rId9"/>
  </sheets>
  <definedNames>
    <definedName name="LIDER_PODUTETNICI_50">#REF!</definedName>
    <definedName name="plaća">#REF!</definedName>
    <definedName name="PODACI" localSheetId="4">#REF!</definedName>
    <definedName name="PODACI" localSheetId="7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G8" i="3" l="1"/>
  <c r="G7" i="3"/>
  <c r="G6" i="3"/>
  <c r="B13" i="6" l="1"/>
  <c r="F13" i="5"/>
  <c r="G9" i="2"/>
  <c r="G8" i="2"/>
  <c r="F8" i="2"/>
  <c r="D8" i="2"/>
  <c r="E11" i="6" l="1"/>
  <c r="E13" i="6" s="1"/>
  <c r="D11" i="6"/>
  <c r="D13" i="6" s="1"/>
  <c r="C11" i="6"/>
  <c r="C13" i="6" s="1"/>
  <c r="B11" i="6"/>
  <c r="F11" i="5"/>
  <c r="G7" i="2" l="1"/>
  <c r="F7" i="2"/>
  <c r="D7" i="2"/>
  <c r="G14" i="3" l="1"/>
  <c r="G13" i="3"/>
  <c r="G12" i="3"/>
  <c r="G11" i="3"/>
  <c r="G10" i="3"/>
  <c r="G9" i="3"/>
  <c r="G25" i="2"/>
  <c r="F25" i="2"/>
  <c r="D25" i="2"/>
  <c r="G24" i="2"/>
  <c r="F24" i="2"/>
  <c r="D24" i="2"/>
  <c r="G23" i="2"/>
  <c r="F23" i="2"/>
  <c r="D23" i="2"/>
  <c r="G22" i="2"/>
  <c r="F22" i="2"/>
  <c r="D22" i="2"/>
  <c r="G21" i="2"/>
  <c r="F21" i="2"/>
  <c r="D21" i="2"/>
  <c r="G20" i="2"/>
  <c r="F20" i="2"/>
  <c r="D20" i="2"/>
  <c r="G19" i="2"/>
  <c r="F19" i="2"/>
  <c r="D19" i="2"/>
  <c r="G18" i="2"/>
  <c r="F18" i="2"/>
  <c r="D18" i="2"/>
  <c r="G17" i="2"/>
  <c r="F17" i="2"/>
  <c r="D17" i="2"/>
  <c r="G16" i="2"/>
  <c r="F16" i="2"/>
  <c r="D16" i="2"/>
  <c r="G15" i="2"/>
  <c r="F15" i="2"/>
  <c r="D15" i="2"/>
  <c r="G14" i="2"/>
  <c r="F14" i="2"/>
  <c r="D14" i="2"/>
  <c r="G13" i="2"/>
  <c r="F13" i="2"/>
  <c r="D13" i="2"/>
  <c r="G12" i="2"/>
  <c r="F12" i="2"/>
  <c r="D12" i="2"/>
  <c r="G11" i="2"/>
  <c r="F11" i="2"/>
  <c r="D11" i="2"/>
  <c r="G10" i="2"/>
  <c r="F10" i="2"/>
  <c r="D10" i="2"/>
  <c r="F9" i="2"/>
  <c r="D9" i="2"/>
</calcChain>
</file>

<file path=xl/sharedStrings.xml><?xml version="1.0" encoding="utf-8"?>
<sst xmlns="http://schemas.openxmlformats.org/spreadsheetml/2006/main" count="187" uniqueCount="125">
  <si>
    <t>(iznosi u tisućama kuna)</t>
  </si>
  <si>
    <t>Opis</t>
  </si>
  <si>
    <t>RH</t>
  </si>
  <si>
    <t>Udio grada u RH u %</t>
  </si>
  <si>
    <t>Broj poduzetnika</t>
  </si>
  <si>
    <t>Broj dobitaša</t>
  </si>
  <si>
    <t>Broj gubitaša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</si>
  <si>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</si>
  <si>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</si>
  <si>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</si>
  <si>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</si>
  <si>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</si>
  <si>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</si>
  <si>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</si>
  <si>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</si>
  <si>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>Konsolidirani financijski rezultat (dobit ili gubitak razdoblja)</t>
  </si>
  <si>
    <t>Broj izvoznika</t>
  </si>
  <si>
    <t>Broj uvoznika</t>
  </si>
  <si>
    <t xml:space="preserve">Izvoz </t>
  </si>
  <si>
    <t xml:space="preserve">Uvoz </t>
  </si>
  <si>
    <t xml:space="preserve">Trgovinski saldo (izvoz minus uvoz) </t>
  </si>
  <si>
    <t>Broj investitora</t>
  </si>
  <si>
    <t>Bruto investicije samo u novu dugotr. imovinu</t>
  </si>
  <si>
    <t xml:space="preserve">Prosječna mjeseč. neto plaće po zaposlenom </t>
  </si>
  <si>
    <t>2015.</t>
  </si>
  <si>
    <t>2016.</t>
  </si>
  <si>
    <t>2017.</t>
  </si>
  <si>
    <t>2018.</t>
  </si>
  <si>
    <t>2019.</t>
  </si>
  <si>
    <t>Broj zaposlenih</t>
  </si>
  <si>
    <t>Ukupni prihodi</t>
  </si>
  <si>
    <t>Ukupni rashodi</t>
  </si>
  <si>
    <t>Dobit razdoblja</t>
  </si>
  <si>
    <t>Gubitak razdoblja</t>
  </si>
  <si>
    <t>Dobit razdoblja (+) ili gubitak razdoblja (-)</t>
  </si>
  <si>
    <r>
      <t>Investicije u novu dugotrajnu imovinu</t>
    </r>
    <r>
      <rPr>
        <sz val="9"/>
        <color theme="3" tint="-0.249977111117893"/>
        <rFont val="Arial"/>
        <family val="2"/>
        <charset val="238"/>
      </rPr>
      <t>*</t>
    </r>
  </si>
  <si>
    <t xml:space="preserve">Prosječna mjesečna neto plaća po zaposlenom </t>
  </si>
  <si>
    <t xml:space="preserve"> (iznosi u tisućama kuna)</t>
  </si>
  <si>
    <t>-</t>
  </si>
  <si>
    <t xml:space="preserve">Broj dobitaša </t>
  </si>
  <si>
    <t xml:space="preserve">Broj gubitaša </t>
  </si>
  <si>
    <t>Dobit prije oporezivanja</t>
  </si>
  <si>
    <t>Gubitak prije oporezivanja</t>
  </si>
  <si>
    <t>Porez na dobit</t>
  </si>
  <si>
    <t>Konsolidirani financijski rezultat – neto dobit/neto gubitak</t>
  </si>
  <si>
    <t xml:space="preserve">Prosječne mjesečne neto plaće po zaposlenom </t>
  </si>
  <si>
    <t>Izvor: Fina, Registar godišnjih financijskih izvještaja</t>
  </si>
  <si>
    <t>Naziv grada</t>
  </si>
  <si>
    <t>Neto dobit/neto gubitak</t>
  </si>
  <si>
    <t>Broj</t>
  </si>
  <si>
    <t>Iznos</t>
  </si>
  <si>
    <t>Rang</t>
  </si>
  <si>
    <t>Izvor: FINA, Registar godišnjih financijskih izvještaja</t>
  </si>
  <si>
    <t>(iznosi u tisućama kuna, plaće u kunama)</t>
  </si>
  <si>
    <t>OIB</t>
  </si>
  <si>
    <t>Naziv</t>
  </si>
  <si>
    <t>Oblik vlasništva</t>
  </si>
  <si>
    <t>Podr. djel.</t>
  </si>
  <si>
    <t>1.</t>
  </si>
  <si>
    <t>Privatno od osnivanja</t>
  </si>
  <si>
    <t>C</t>
  </si>
  <si>
    <t>2.</t>
  </si>
  <si>
    <t>3.</t>
  </si>
  <si>
    <t>4.</t>
  </si>
  <si>
    <t>5.</t>
  </si>
  <si>
    <t>A</t>
  </si>
  <si>
    <t>(iznosi u tisućama kn)</t>
  </si>
  <si>
    <t>Područje djelatnosti</t>
  </si>
  <si>
    <t>Neto dobit/ gubitak</t>
  </si>
  <si>
    <r>
      <t xml:space="preserve">C) </t>
    </r>
    <r>
      <rPr>
        <sz val="9"/>
        <color rgb="FF17365D"/>
        <rFont val="Arial"/>
        <family val="2"/>
        <charset val="238"/>
      </rPr>
      <t>Prerađivačka industrija</t>
    </r>
  </si>
  <si>
    <t>2011.</t>
  </si>
  <si>
    <t>2012.</t>
  </si>
  <si>
    <t>2013.</t>
  </si>
  <si>
    <t>2014.</t>
  </si>
  <si>
    <t>Konsolid. financ. rezultat</t>
  </si>
  <si>
    <t>PSŽ</t>
  </si>
  <si>
    <t>Udio PSŽ u RH u %</t>
  </si>
  <si>
    <t>Požega</t>
  </si>
  <si>
    <t>Udio grada u PSŽ u %</t>
  </si>
  <si>
    <t>Rang u RH</t>
  </si>
  <si>
    <t>Rang u PSŽ</t>
  </si>
  <si>
    <t>Udio TOP pet u rezultatima poduzetnika u Požegi</t>
  </si>
  <si>
    <t>02367452074</t>
  </si>
  <si>
    <t>AGRONOM d.o.o.</t>
  </si>
  <si>
    <t>PRESOFLEX GRADNJA d.o.o.</t>
  </si>
  <si>
    <t>PLAMEN d.o.o.</t>
  </si>
  <si>
    <t>ALLES d.o.o.</t>
  </si>
  <si>
    <t>F</t>
  </si>
  <si>
    <t>G</t>
  </si>
  <si>
    <t>Ukupno svi poduzetnici sa sjedištem u Požegi</t>
  </si>
  <si>
    <t>Grad Požega</t>
  </si>
  <si>
    <t>Požeško-slavonska županija</t>
  </si>
  <si>
    <t>Indeks</t>
  </si>
  <si>
    <t>Trgovinski saldo</t>
  </si>
  <si>
    <t>Udio u PSŽ</t>
  </si>
  <si>
    <t>Bruto investicije samo u novu dugotrajnu imovinu</t>
  </si>
  <si>
    <t xml:space="preserve">  (iznosi u tisućama kuna)</t>
  </si>
  <si>
    <t>Godina</t>
  </si>
  <si>
    <t>*Serija podataka u grafikonu za sve godine prikazana je iz godišnjeg financijskog izvještaja iz kolone tekuće godine.</t>
  </si>
  <si>
    <t>* Serija podataka u grafikonu za sve godine prikazana je iz godišnjeg financijskog izvještaja iz kolone tekuće godine.</t>
  </si>
  <si>
    <r>
      <t xml:space="preserve">A) </t>
    </r>
    <r>
      <rPr>
        <sz val="9"/>
        <color rgb="FF17365D"/>
        <rFont val="Arial"/>
        <family val="2"/>
        <charset val="238"/>
      </rPr>
      <t>Poljoprivreda, šumarstvo i ribarstvo</t>
    </r>
  </si>
  <si>
    <r>
      <t xml:space="preserve">G) </t>
    </r>
    <r>
      <rPr>
        <sz val="9"/>
        <color rgb="FF17365D"/>
        <rFont val="Arial"/>
        <family val="2"/>
        <charset val="238"/>
      </rPr>
      <t>Trgovina na veliko i malo</t>
    </r>
  </si>
  <si>
    <r>
      <t xml:space="preserve">F) </t>
    </r>
    <r>
      <rPr>
        <sz val="9"/>
        <color rgb="FF17365D"/>
        <rFont val="Arial"/>
        <family val="2"/>
        <charset val="238"/>
      </rPr>
      <t>Građevinarstvo</t>
    </r>
  </si>
  <si>
    <r>
      <t xml:space="preserve">H) </t>
    </r>
    <r>
      <rPr>
        <sz val="9"/>
        <color rgb="FF17365D"/>
        <rFont val="Arial"/>
        <family val="2"/>
        <charset val="238"/>
      </rPr>
      <t>Prijevoz i skladištenje</t>
    </r>
  </si>
  <si>
    <t xml:space="preserve"> (prosječne plaće u kunama)</t>
  </si>
  <si>
    <t>Prosječna mjesečna neto plaća</t>
  </si>
  <si>
    <t xml:space="preserve">Tablica 1. Osnovni financijski rezultati poslovanja poduzetnika sa sjedištem u Požegi u 2020. godini </t>
  </si>
  <si>
    <t>2020.</t>
  </si>
  <si>
    <t>Tablica 1.a Usporedba financijskih rezultata poslovanja poduzetnika u RH, Požeško-slavonskoj županiji i Požegi u 2020. godini</t>
  </si>
  <si>
    <t>Index 2020./16.</t>
  </si>
  <si>
    <t>* Pozicija iz GFI-a (iz obrazaca do 2016.) - "Investicije u novu dugotrajnu imovinu" istovjetna je poziciji "Bruto investicije samo u novu dugotrajnu imovinu" u obrascima GFI-a 2016. - 2020.</t>
  </si>
  <si>
    <t>Izvor: Fina, Registar godišnjih financijskih izvještaja, obrada GFI-a za 2016. – 2020. godinu</t>
  </si>
  <si>
    <t>Tablica 1b. Broj poduzetnika, broj zaposlenih te osnovni rezultati poslovanja poduzetnika Požege u razdoblju 2016. - 2020. godine</t>
  </si>
  <si>
    <t>Ukupno TOP pet poduzetnika prema ukupnim prihodima</t>
  </si>
  <si>
    <t>Ukupno svi poduzetnici sa sjedištem u Požegi (461)</t>
  </si>
  <si>
    <t>COLOR EMAJL d.o.o.</t>
  </si>
  <si>
    <t>Grafikon 3. Konsolidirani financijski rezultat – neto dobit/gubitak poduzetnika grada Požege 2011.-2020. godine*</t>
  </si>
  <si>
    <t>Tablica 4. TOP pet područja djelatnosti po ukupnim prihodima poduzetnika sa sjedištem u Požegi u 2020. g.</t>
  </si>
  <si>
    <t>(iznosi u tisućama kuna, prosječne plaće u kunama)</t>
  </si>
  <si>
    <t>Tablica 2.  TOP pet poduzetnika sa sjedištem u Požegi prema ukupnim prihodima u 2020. godini</t>
  </si>
  <si>
    <t>Tablica 3. Broj poduzetnika, zaposlenih, ukupni prihodi i neto dobit poduzetnika u Požegi, u 2020. godini</t>
  </si>
  <si>
    <t>Grafikon 1. Prosječna mjesečna neto obračunata plaća zaposleniima kod poduzetnika u Požegi, Požeško-slavonskoj županiji i RH u 2020. godini</t>
  </si>
  <si>
    <t xml:space="preserve">Grafikon 2. Ukupni prihodi i rashodi poduzetnika sa sjedištem u Požegi, od 2016. do 2020. godine*                                              </t>
  </si>
  <si>
    <t>Ukupno poduzetnici u top pet područja djelatnosti</t>
  </si>
  <si>
    <t>Udio poduzetnika u top pet područja djelatnosti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</si>
</sst>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4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rgb="FF17365D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244061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244061"/>
      <name val="Arial"/>
      <family val="2"/>
      <charset val="238"/>
    </font>
    <font>
      <b/>
      <sz val="9"/>
      <color rgb="FF003366"/>
      <name val="Arial"/>
      <family val="2"/>
      <charset val="238"/>
    </font>
    <font>
      <i/>
      <sz val="8"/>
      <color rgb="FF17365D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color rgb="FF00325A"/>
      <name val="Arial"/>
      <family val="2"/>
      <charset val="238"/>
    </font>
    <font>
      <sz val="9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rgb="FF00325A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indexed="9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6.5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sz val="8.5"/>
      <color rgb="FF244061"/>
      <name val="Arial"/>
      <family val="2"/>
      <charset val="238"/>
    </font>
    <font>
      <sz val="8.5"/>
      <color rgb="FF17365D"/>
      <name val="Arial"/>
      <family val="2"/>
      <charset val="238"/>
    </font>
    <font>
      <sz val="9"/>
      <color rgb="FF16365C"/>
      <name val="Arial"/>
      <family val="2"/>
      <charset val="238"/>
    </font>
    <font>
      <sz val="9"/>
      <color rgb="FF244062"/>
      <name val="Arial"/>
      <family val="2"/>
      <charset val="238"/>
    </font>
    <font>
      <b/>
      <sz val="9"/>
      <color rgb="FF16365C"/>
      <name val="Arial"/>
      <family val="2"/>
      <charset val="238"/>
    </font>
    <font>
      <b/>
      <sz val="9"/>
      <color rgb="FF244062"/>
      <name val="Arial"/>
      <family val="2"/>
      <charset val="238"/>
    </font>
    <font>
      <sz val="8"/>
      <color rgb="FF244061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9"/>
      <color rgb="FF00206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rgb="FF1F497D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u/>
      <sz val="11"/>
      <color theme="10"/>
      <name val="Calibri"/>
      <family val="2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i/>
      <sz val="8"/>
      <color theme="3" tint="-0.249977111117893"/>
      <name val="Arial"/>
      <family val="2"/>
      <charset val="238"/>
    </font>
    <font>
      <b/>
      <sz val="9"/>
      <color theme="3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8"/>
      <color theme="4" tint="-0.499984740745262"/>
      <name val="Arial"/>
      <family val="2"/>
      <charset val="238"/>
    </font>
    <font>
      <sz val="10"/>
      <color rgb="FF002060"/>
      <name val="Arial"/>
      <family val="2"/>
      <charset val="238"/>
    </font>
    <font>
      <sz val="10"/>
      <color rgb="FF003366"/>
      <name val="Arial"/>
      <family val="2"/>
      <charset val="238"/>
    </font>
    <font>
      <sz val="9.5"/>
      <color theme="4" tint="-0.499984740745262"/>
      <name val="Arial"/>
      <family val="2"/>
      <charset val="238"/>
    </font>
    <font>
      <u/>
      <sz val="11"/>
      <color theme="4" tint="-0.499984740745262"/>
      <name val="Calibri"/>
      <family val="2"/>
      <charset val="238"/>
      <scheme val="minor"/>
    </font>
    <font>
      <i/>
      <sz val="8"/>
      <color theme="4" tint="-0.499984740745262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D9D9D9"/>
      </bottom>
      <diagonal/>
    </border>
    <border>
      <left style="thin">
        <color theme="0"/>
      </left>
      <right style="thin">
        <color theme="0"/>
      </right>
      <top style="thin">
        <color rgb="FFD9D9D9"/>
      </top>
      <bottom style="thin">
        <color theme="0"/>
      </bottom>
      <diagonal/>
    </border>
  </borders>
  <cellStyleXfs count="61">
    <xf numFmtId="0" fontId="0" fillId="0" borderId="0"/>
    <xf numFmtId="0" fontId="10" fillId="0" borderId="0" applyNumberFormat="0" applyFill="0" applyBorder="0" applyAlignment="0" applyProtection="0"/>
    <xf numFmtId="0" fontId="31" fillId="0" borderId="0"/>
    <xf numFmtId="0" fontId="33" fillId="0" borderId="0"/>
    <xf numFmtId="0" fontId="35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8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0" fontId="34" fillId="0" borderId="0"/>
    <xf numFmtId="0" fontId="38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1" fillId="0" borderId="0"/>
    <xf numFmtId="0" fontId="39" fillId="0" borderId="0"/>
    <xf numFmtId="0" fontId="34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39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39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</cellStyleXfs>
  <cellXfs count="153">
    <xf numFmtId="0" fontId="0" fillId="0" borderId="0" xfId="0"/>
    <xf numFmtId="164" fontId="0" fillId="0" borderId="0" xfId="0" applyNumberFormat="1"/>
    <xf numFmtId="0" fontId="1" fillId="0" borderId="0" xfId="0" applyFont="1"/>
    <xf numFmtId="0" fontId="9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right"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0" fontId="0" fillId="0" borderId="0" xfId="0" applyFont="1"/>
    <xf numFmtId="0" fontId="6" fillId="4" borderId="2" xfId="0" applyFont="1" applyFill="1" applyBorder="1" applyAlignment="1">
      <alignment horizontal="justify" vertical="center" wrapText="1"/>
    </xf>
    <xf numFmtId="3" fontId="12" fillId="4" borderId="2" xfId="0" applyNumberFormat="1" applyFont="1" applyFill="1" applyBorder="1" applyAlignment="1">
      <alignment horizontal="right" vertical="center"/>
    </xf>
    <xf numFmtId="166" fontId="12" fillId="4" borderId="2" xfId="0" applyNumberFormat="1" applyFont="1" applyFill="1" applyBorder="1" applyAlignment="1">
      <alignment horizontal="right" vertical="center"/>
    </xf>
    <xf numFmtId="0" fontId="11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3" fontId="12" fillId="4" borderId="3" xfId="0" applyNumberFormat="1" applyFont="1" applyFill="1" applyBorder="1" applyAlignment="1">
      <alignment horizontal="right" vertical="center"/>
    </xf>
    <xf numFmtId="166" fontId="12" fillId="4" borderId="3" xfId="0" applyNumberFormat="1" applyFont="1" applyFill="1" applyBorder="1" applyAlignment="1">
      <alignment horizontal="right" vertical="center"/>
    </xf>
    <xf numFmtId="0" fontId="19" fillId="5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right" vertical="center"/>
    </xf>
    <xf numFmtId="0" fontId="20" fillId="6" borderId="2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right" vertical="center"/>
    </xf>
    <xf numFmtId="0" fontId="5" fillId="6" borderId="2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3" fontId="7" fillId="7" borderId="2" xfId="0" applyNumberFormat="1" applyFont="1" applyFill="1" applyBorder="1" applyAlignment="1">
      <alignment horizontal="right" vertical="center" wrapText="1"/>
    </xf>
    <xf numFmtId="3" fontId="7" fillId="6" borderId="4" xfId="0" applyNumberFormat="1" applyFont="1" applyFill="1" applyBorder="1" applyAlignment="1">
      <alignment horizontal="right" vertical="center" wrapText="1"/>
    </xf>
    <xf numFmtId="0" fontId="26" fillId="0" borderId="0" xfId="0" applyFont="1" applyAlignment="1">
      <alignment horizontal="justify" vertical="center"/>
    </xf>
    <xf numFmtId="0" fontId="27" fillId="0" borderId="0" xfId="0" applyFont="1" applyAlignment="1">
      <alignment vertical="center"/>
    </xf>
    <xf numFmtId="0" fontId="29" fillId="0" borderId="0" xfId="0" applyFont="1"/>
    <xf numFmtId="166" fontId="0" fillId="0" borderId="0" xfId="0" applyNumberFormat="1"/>
    <xf numFmtId="0" fontId="5" fillId="4" borderId="2" xfId="0" applyFont="1" applyFill="1" applyBorder="1" applyAlignment="1">
      <alignment horizontal="left" vertical="center"/>
    </xf>
    <xf numFmtId="3" fontId="11" fillId="4" borderId="2" xfId="0" applyNumberFormat="1" applyFont="1" applyFill="1" applyBorder="1" applyAlignment="1">
      <alignment horizontal="right" vertical="center" wrapText="1"/>
    </xf>
    <xf numFmtId="165" fontId="12" fillId="4" borderId="2" xfId="0" applyNumberFormat="1" applyFont="1" applyFill="1" applyBorder="1" applyAlignment="1">
      <alignment horizontal="right" vertical="center"/>
    </xf>
    <xf numFmtId="0" fontId="3" fillId="10" borderId="2" xfId="0" applyFont="1" applyFill="1" applyBorder="1" applyAlignment="1">
      <alignment horizontal="center" vertical="center" wrapText="1"/>
    </xf>
    <xf numFmtId="49" fontId="16" fillId="10" borderId="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justify" vertical="center" wrapText="1"/>
    </xf>
    <xf numFmtId="3" fontId="12" fillId="0" borderId="6" xfId="0" applyNumberFormat="1" applyFont="1" applyBorder="1" applyAlignment="1">
      <alignment horizontal="right" vertical="center"/>
    </xf>
    <xf numFmtId="166" fontId="6" fillId="0" borderId="6" xfId="0" applyNumberFormat="1" applyFont="1" applyBorder="1" applyAlignment="1">
      <alignment horizontal="right" vertical="center" wrapText="1"/>
    </xf>
    <xf numFmtId="3" fontId="13" fillId="4" borderId="6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0" fontId="3" fillId="1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3" fontId="5" fillId="2" borderId="3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164" fontId="6" fillId="2" borderId="3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left" vertical="center" wrapText="1"/>
    </xf>
    <xf numFmtId="3" fontId="5" fillId="3" borderId="6" xfId="0" applyNumberFormat="1" applyFont="1" applyFill="1" applyBorder="1" applyAlignment="1">
      <alignment horizontal="right" vertical="center" wrapText="1"/>
    </xf>
    <xf numFmtId="164" fontId="6" fillId="3" borderId="6" xfId="0" applyNumberFormat="1" applyFont="1" applyFill="1" applyBorder="1" applyAlignment="1">
      <alignment horizontal="right" vertical="center" wrapText="1"/>
    </xf>
    <xf numFmtId="164" fontId="5" fillId="3" borderId="6" xfId="0" applyNumberFormat="1" applyFont="1" applyFill="1" applyBorder="1" applyAlignment="1">
      <alignment horizontal="right" vertical="center" wrapText="1"/>
    </xf>
    <xf numFmtId="164" fontId="5" fillId="0" borderId="6" xfId="0" applyNumberFormat="1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left" vertical="center" wrapText="1"/>
    </xf>
    <xf numFmtId="3" fontId="7" fillId="3" borderId="6" xfId="0" applyNumberFormat="1" applyFont="1" applyFill="1" applyBorder="1" applyAlignment="1">
      <alignment horizontal="right" vertical="center" wrapText="1"/>
    </xf>
    <xf numFmtId="164" fontId="8" fillId="3" borderId="6" xfId="0" applyNumberFormat="1" applyFont="1" applyFill="1" applyBorder="1" applyAlignment="1">
      <alignment horizontal="right" vertical="center" wrapText="1"/>
    </xf>
    <xf numFmtId="164" fontId="7" fillId="3" borderId="6" xfId="0" applyNumberFormat="1" applyFont="1" applyFill="1" applyBorder="1" applyAlignment="1">
      <alignment horizontal="right" vertical="center" wrapText="1"/>
    </xf>
    <xf numFmtId="164" fontId="7" fillId="0" borderId="6" xfId="0" applyNumberFormat="1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left" vertical="center"/>
    </xf>
    <xf numFmtId="3" fontId="11" fillId="4" borderId="3" xfId="0" applyNumberFormat="1" applyFont="1" applyFill="1" applyBorder="1" applyAlignment="1">
      <alignment horizontal="right" vertical="center" wrapText="1"/>
    </xf>
    <xf numFmtId="165" fontId="12" fillId="4" borderId="3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left" vertical="center"/>
    </xf>
    <xf numFmtId="3" fontId="11" fillId="3" borderId="6" xfId="0" applyNumberFormat="1" applyFont="1" applyFill="1" applyBorder="1" applyAlignment="1">
      <alignment horizontal="right" vertical="center" wrapText="1"/>
    </xf>
    <xf numFmtId="165" fontId="12" fillId="0" borderId="6" xfId="0" applyNumberFormat="1" applyFont="1" applyBorder="1" applyAlignment="1">
      <alignment horizontal="right" vertical="center"/>
    </xf>
    <xf numFmtId="0" fontId="13" fillId="4" borderId="6" xfId="0" applyFont="1" applyFill="1" applyBorder="1" applyAlignment="1">
      <alignment horizontal="left" vertical="center"/>
    </xf>
    <xf numFmtId="3" fontId="14" fillId="4" borderId="6" xfId="0" applyNumberFormat="1" applyFont="1" applyFill="1" applyBorder="1" applyAlignment="1">
      <alignment horizontal="right" vertical="center" wrapText="1"/>
    </xf>
    <xf numFmtId="165" fontId="13" fillId="4" borderId="6" xfId="0" applyNumberFormat="1" applyFont="1" applyFill="1" applyBorder="1" applyAlignment="1">
      <alignment horizontal="right" vertical="center"/>
    </xf>
    <xf numFmtId="0" fontId="32" fillId="0" borderId="0" xfId="2" applyFont="1" applyAlignment="1">
      <alignment horizontal="left" vertical="center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vertical="center"/>
    </xf>
    <xf numFmtId="0" fontId="15" fillId="11" borderId="2" xfId="0" applyFont="1" applyFill="1" applyBorder="1" applyAlignment="1">
      <alignment vertical="center" wrapText="1"/>
    </xf>
    <xf numFmtId="3" fontId="28" fillId="11" borderId="2" xfId="0" applyNumberFormat="1" applyFont="1" applyFill="1" applyBorder="1" applyAlignment="1">
      <alignment horizontal="right" vertical="center"/>
    </xf>
    <xf numFmtId="3" fontId="28" fillId="11" borderId="3" xfId="0" applyNumberFormat="1" applyFont="1" applyFill="1" applyBorder="1" applyAlignment="1">
      <alignment horizontal="right" vertical="center"/>
    </xf>
    <xf numFmtId="3" fontId="28" fillId="11" borderId="5" xfId="0" applyNumberFormat="1" applyFont="1" applyFill="1" applyBorder="1" applyAlignment="1">
      <alignment horizontal="right" vertical="center"/>
    </xf>
    <xf numFmtId="0" fontId="2" fillId="9" borderId="2" xfId="0" applyFont="1" applyFill="1" applyBorder="1" applyAlignment="1">
      <alignment vertical="center" wrapText="1"/>
    </xf>
    <xf numFmtId="0" fontId="2" fillId="9" borderId="2" xfId="0" applyFont="1" applyFill="1" applyBorder="1" applyAlignment="1">
      <alignment horizontal="right" vertical="center" wrapText="1"/>
    </xf>
    <xf numFmtId="3" fontId="24" fillId="9" borderId="2" xfId="0" applyNumberFormat="1" applyFont="1" applyFill="1" applyBorder="1" applyAlignment="1">
      <alignment horizontal="right" vertical="center" wrapText="1"/>
    </xf>
    <xf numFmtId="3" fontId="25" fillId="9" borderId="2" xfId="0" applyNumberFormat="1" applyFont="1" applyFill="1" applyBorder="1" applyAlignment="1">
      <alignment horizontal="right" vertical="center" wrapText="1"/>
    </xf>
    <xf numFmtId="0" fontId="2" fillId="12" borderId="2" xfId="0" applyFont="1" applyFill="1" applyBorder="1" applyAlignment="1">
      <alignment vertical="center" wrapText="1"/>
    </xf>
    <xf numFmtId="164" fontId="2" fillId="12" borderId="2" xfId="0" applyNumberFormat="1" applyFont="1" applyFill="1" applyBorder="1" applyAlignment="1">
      <alignment horizontal="right" vertical="center" wrapText="1"/>
    </xf>
    <xf numFmtId="0" fontId="0" fillId="0" borderId="0" xfId="0"/>
    <xf numFmtId="0" fontId="8" fillId="13" borderId="6" xfId="0" applyFont="1" applyFill="1" applyBorder="1" applyAlignment="1">
      <alignment horizontal="justify" vertical="center" wrapText="1"/>
    </xf>
    <xf numFmtId="3" fontId="13" fillId="13" borderId="6" xfId="0" applyNumberFormat="1" applyFont="1" applyFill="1" applyBorder="1" applyAlignment="1">
      <alignment horizontal="right" vertical="center"/>
    </xf>
    <xf numFmtId="166" fontId="13" fillId="13" borderId="6" xfId="0" applyNumberFormat="1" applyFont="1" applyFill="1" applyBorder="1" applyAlignment="1">
      <alignment horizontal="right" vertical="center"/>
    </xf>
    <xf numFmtId="0" fontId="0" fillId="0" borderId="0" xfId="0" applyFill="1"/>
    <xf numFmtId="0" fontId="42" fillId="0" borderId="0" xfId="0" applyFont="1" applyAlignment="1">
      <alignment vertical="center"/>
    </xf>
    <xf numFmtId="1" fontId="12" fillId="13" borderId="6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" fillId="10" borderId="2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justify" vertical="center"/>
    </xf>
    <xf numFmtId="0" fontId="42" fillId="0" borderId="0" xfId="0" applyFont="1"/>
    <xf numFmtId="0" fontId="4" fillId="10" borderId="3" xfId="0" applyFont="1" applyFill="1" applyBorder="1" applyAlignment="1">
      <alignment horizontal="center" vertical="center" wrapText="1"/>
    </xf>
    <xf numFmtId="164" fontId="12" fillId="4" borderId="2" xfId="0" applyNumberFormat="1" applyFont="1" applyFill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164" fontId="13" fillId="0" borderId="6" xfId="0" applyNumberFormat="1" applyFont="1" applyBorder="1" applyAlignment="1">
      <alignment horizontal="center" vertical="center"/>
    </xf>
    <xf numFmtId="0" fontId="27" fillId="0" borderId="1" xfId="0" applyFont="1" applyFill="1" applyBorder="1" applyAlignment="1">
      <alignment vertical="center"/>
    </xf>
    <xf numFmtId="0" fontId="46" fillId="0" borderId="1" xfId="0" applyFont="1" applyBorder="1" applyAlignment="1">
      <alignment horizontal="left" vertical="center" indent="8"/>
    </xf>
    <xf numFmtId="0" fontId="43" fillId="0" borderId="1" xfId="0" applyFont="1" applyBorder="1" applyAlignment="1">
      <alignment horizontal="left" vertical="center" indent="8"/>
    </xf>
    <xf numFmtId="0" fontId="42" fillId="0" borderId="1" xfId="0" applyFont="1" applyBorder="1"/>
    <xf numFmtId="0" fontId="27" fillId="0" borderId="0" xfId="0" applyFont="1" applyAlignment="1">
      <alignment horizontal="left" vertical="center"/>
    </xf>
    <xf numFmtId="0" fontId="47" fillId="0" borderId="0" xfId="1" applyFont="1" applyAlignment="1">
      <alignment vertical="center"/>
    </xf>
    <xf numFmtId="0" fontId="43" fillId="0" borderId="0" xfId="0" applyFont="1" applyAlignment="1">
      <alignment horizontal="left" vertical="center" indent="8"/>
    </xf>
    <xf numFmtId="0" fontId="43" fillId="0" borderId="0" xfId="2" applyFont="1" applyAlignment="1">
      <alignment horizontal="left" vertical="center"/>
    </xf>
    <xf numFmtId="0" fontId="16" fillId="10" borderId="2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vertical="center"/>
    </xf>
    <xf numFmtId="3" fontId="22" fillId="0" borderId="6" xfId="0" applyNumberFormat="1" applyFont="1" applyBorder="1" applyAlignment="1">
      <alignment horizontal="right" vertical="center"/>
    </xf>
    <xf numFmtId="0" fontId="22" fillId="0" borderId="6" xfId="0" quotePrefix="1" applyFont="1" applyBorder="1" applyAlignment="1">
      <alignment horizontal="center" vertical="center" wrapText="1"/>
    </xf>
    <xf numFmtId="164" fontId="2" fillId="8" borderId="2" xfId="0" applyNumberFormat="1" applyFont="1" applyFill="1" applyBorder="1" applyAlignment="1">
      <alignment horizontal="right" vertical="center" wrapText="1"/>
    </xf>
    <xf numFmtId="0" fontId="44" fillId="4" borderId="2" xfId="0" applyFont="1" applyFill="1" applyBorder="1" applyAlignment="1">
      <alignment horizontal="left" vertical="center" wrapText="1"/>
    </xf>
    <xf numFmtId="3" fontId="45" fillId="4" borderId="2" xfId="0" applyNumberFormat="1" applyFont="1" applyFill="1" applyBorder="1" applyAlignment="1">
      <alignment horizontal="center" vertical="center"/>
    </xf>
    <xf numFmtId="0" fontId="30" fillId="0" borderId="0" xfId="0" applyFont="1"/>
    <xf numFmtId="0" fontId="3" fillId="10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vertical="center" wrapText="1"/>
    </xf>
    <xf numFmtId="3" fontId="22" fillId="0" borderId="6" xfId="0" applyNumberFormat="1" applyFont="1" applyBorder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/>
    </xf>
    <xf numFmtId="3" fontId="23" fillId="0" borderId="6" xfId="0" applyNumberFormat="1" applyFont="1" applyBorder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17" fillId="0" borderId="7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164" fontId="4" fillId="10" borderId="8" xfId="0" applyNumberFormat="1" applyFont="1" applyFill="1" applyBorder="1" applyAlignment="1">
      <alignment horizontal="center" vertical="center" wrapText="1"/>
    </xf>
    <xf numFmtId="164" fontId="4" fillId="10" borderId="9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164" fontId="4" fillId="10" borderId="3" xfId="0" applyNumberFormat="1" applyFont="1" applyFill="1" applyBorder="1" applyAlignment="1">
      <alignment horizontal="center" vertical="center" wrapText="1"/>
    </xf>
    <xf numFmtId="164" fontId="4" fillId="10" borderId="4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vertical="center" wrapText="1"/>
    </xf>
    <xf numFmtId="0" fontId="7" fillId="7" borderId="2" xfId="0" applyFont="1" applyFill="1" applyBorder="1" applyAlignment="1">
      <alignment vertical="center" wrapText="1"/>
    </xf>
    <xf numFmtId="0" fontId="2" fillId="8" borderId="2" xfId="0" applyFont="1" applyFill="1" applyBorder="1" applyAlignment="1">
      <alignment vertical="center" wrapText="1"/>
    </xf>
    <xf numFmtId="0" fontId="27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8" fillId="0" borderId="0" xfId="0" applyFont="1" applyAlignment="1">
      <alignment horizontal="right" vertical="center"/>
    </xf>
    <xf numFmtId="0" fontId="4" fillId="10" borderId="2" xfId="0" applyFont="1" applyFill="1" applyBorder="1" applyAlignment="1">
      <alignment horizontal="center" vertical="center" wrapText="1"/>
    </xf>
    <xf numFmtId="0" fontId="27" fillId="0" borderId="0" xfId="0" applyFont="1" applyAlignment="1"/>
    <xf numFmtId="0" fontId="40" fillId="0" borderId="0" xfId="0" applyFont="1" applyAlignment="1">
      <alignment horizontal="right" vertical="center"/>
    </xf>
    <xf numFmtId="0" fontId="0" fillId="0" borderId="0" xfId="0" applyAlignment="1"/>
    <xf numFmtId="0" fontId="4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2" fillId="0" borderId="0" xfId="0" applyFont="1" applyAlignment="1"/>
    <xf numFmtId="0" fontId="43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</cellXfs>
  <cellStyles count="61">
    <cellStyle name="Hiperveza" xfId="1" builtinId="8"/>
    <cellStyle name="Hiperveza 2" xfId="5"/>
    <cellStyle name="Hyperlink 2" xfId="6"/>
    <cellStyle name="Normal 10" xfId="7"/>
    <cellStyle name="Normal 11" xfId="8"/>
    <cellStyle name="Normal 12" xfId="9"/>
    <cellStyle name="Normal 13" xfId="10"/>
    <cellStyle name="Normal 14" xfId="11"/>
    <cellStyle name="Normal 15" xfId="12"/>
    <cellStyle name="Normal 16" xfId="13"/>
    <cellStyle name="Normal 17" xfId="14"/>
    <cellStyle name="Normal 18" xfId="15"/>
    <cellStyle name="Normal 18 2" xfId="16"/>
    <cellStyle name="Normal 18 3" xfId="17"/>
    <cellStyle name="Normal 18 4" xfId="18"/>
    <cellStyle name="Normal 19" xfId="19"/>
    <cellStyle name="Normal 19 2" xfId="20"/>
    <cellStyle name="Normal 19 3" xfId="21"/>
    <cellStyle name="Normal 2" xfId="22"/>
    <cellStyle name="Normal 2 2" xfId="23"/>
    <cellStyle name="Normal 2 3" xfId="24"/>
    <cellStyle name="Normal 2 4" xfId="25"/>
    <cellStyle name="Normal 20" xfId="26"/>
    <cellStyle name="Normal 21" xfId="27"/>
    <cellStyle name="Normal 3" xfId="28"/>
    <cellStyle name="Normal 3 2" xfId="29"/>
    <cellStyle name="Normal 4" xfId="30"/>
    <cellStyle name="Normal 4 2" xfId="31"/>
    <cellStyle name="Normal 5" xfId="32"/>
    <cellStyle name="Normal 5 2" xfId="33"/>
    <cellStyle name="Normal 5 3" xfId="34"/>
    <cellStyle name="Normal 5_T10" xfId="35"/>
    <cellStyle name="Normal 6" xfId="36"/>
    <cellStyle name="Normal 6 2" xfId="37"/>
    <cellStyle name="Normal 7" xfId="38"/>
    <cellStyle name="Normal 8" xfId="39"/>
    <cellStyle name="Normal 9" xfId="40"/>
    <cellStyle name="Normal 9 2" xfId="41"/>
    <cellStyle name="Normalno" xfId="0" builtinId="0"/>
    <cellStyle name="Normalno 10" xfId="42"/>
    <cellStyle name="Normalno 2" xfId="4"/>
    <cellStyle name="Normalno 2 2" xfId="43"/>
    <cellStyle name="Normalno 2 3" xfId="44"/>
    <cellStyle name="Normalno 2 3 2" xfId="45"/>
    <cellStyle name="Normalno 2 4" xfId="46"/>
    <cellStyle name="Normalno 2 4 2" xfId="47"/>
    <cellStyle name="Normalno 2 5" xfId="48"/>
    <cellStyle name="Normalno 2 6" xfId="49"/>
    <cellStyle name="Normalno 3" xfId="50"/>
    <cellStyle name="Normalno 3 2" xfId="51"/>
    <cellStyle name="Normalno 3 3" xfId="2"/>
    <cellStyle name="Normalno 4" xfId="52"/>
    <cellStyle name="Normalno 4 2" xfId="53"/>
    <cellStyle name="Normalno 5" xfId="54"/>
    <cellStyle name="Normalno 6" xfId="55"/>
    <cellStyle name="Normalno 7" xfId="56"/>
    <cellStyle name="Normalno 8" xfId="57"/>
    <cellStyle name="Normalno 9" xfId="58"/>
    <cellStyle name="Obično_List1" xfId="3"/>
    <cellStyle name="Percent 2" xfId="59"/>
    <cellStyle name="Postotak 2" xfId="60"/>
  </cellStyles>
  <dxfs count="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342"/>
      <c:rotY val="0"/>
      <c:depthPercent val="50"/>
      <c:rAngAx val="0"/>
      <c:perspective val="30"/>
    </c:view3D>
    <c:floor>
      <c:thickness val="0"/>
    </c:floor>
    <c:side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6.0465238678938223E-2"/>
          <c:y val="7.6618893861288923E-2"/>
          <c:w val="0.88910380210463036"/>
          <c:h val="0.64455824316924415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Požega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59014951626959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accent1">
                        <a:lumMod val="50000"/>
                      </a:schemeClr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'Grafikon 1'!$B$6</c:f>
              <c:numCache>
                <c:formatCode>#,##0</c:formatCode>
                <c:ptCount val="1"/>
                <c:pt idx="0">
                  <c:v>5192.3238206379519</c:v>
                </c:pt>
              </c:numCache>
            </c:numRef>
          </c:val>
        </c:ser>
        <c:ser>
          <c:idx val="1"/>
          <c:order val="1"/>
          <c:tx>
            <c:strRef>
              <c:f>'Grafikon 1'!$A$7</c:f>
              <c:strCache>
                <c:ptCount val="1"/>
                <c:pt idx="0">
                  <c:v>Požeško-slavonska županija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95074758135445E-3"/>
                  <c:y val="-1.4652014652014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accent1">
                        <a:lumMod val="50000"/>
                      </a:schemeClr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'Grafikon 1'!$B$7</c:f>
              <c:numCache>
                <c:formatCode>#,##0</c:formatCode>
                <c:ptCount val="1"/>
                <c:pt idx="0">
                  <c:v>4997.7460993735649</c:v>
                </c:pt>
              </c:numCache>
            </c:numRef>
          </c:val>
        </c:ser>
        <c:ser>
          <c:idx val="2"/>
          <c:order val="2"/>
          <c:tx>
            <c:strRef>
              <c:f>'Grafikon 1'!$A$8</c:f>
              <c:strCache>
                <c:ptCount val="1"/>
                <c:pt idx="0">
                  <c:v>RH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</c:dPt>
          <c:dLbls>
            <c:dLbl>
              <c:idx val="0"/>
              <c:layout>
                <c:manualLayout>
                  <c:x val="-1.3850511430134557E-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accent1">
                        <a:lumMod val="50000"/>
                      </a:schemeClr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'Grafikon 1'!$B$8</c:f>
              <c:numCache>
                <c:formatCode>#,##0</c:formatCode>
                <c:ptCount val="1"/>
                <c:pt idx="0">
                  <c:v>5970.8372666092755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6"/>
        <c:shape val="cylinder"/>
        <c:axId val="172563968"/>
        <c:axId val="172180608"/>
        <c:axId val="0"/>
      </c:bar3DChart>
      <c:catAx>
        <c:axId val="172563968"/>
        <c:scaling>
          <c:orientation val="minMax"/>
        </c:scaling>
        <c:delete val="1"/>
        <c:axPos val="l"/>
        <c:majorTickMark val="out"/>
        <c:minorTickMark val="none"/>
        <c:tickLblPos val="nextTo"/>
        <c:crossAx val="172180608"/>
        <c:crosses val="autoZero"/>
        <c:auto val="1"/>
        <c:lblAlgn val="ctr"/>
        <c:lblOffset val="100"/>
        <c:noMultiLvlLbl val="0"/>
      </c:catAx>
      <c:valAx>
        <c:axId val="172180608"/>
        <c:scaling>
          <c:orientation val="minMax"/>
          <c:min val="2000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2563968"/>
        <c:crosses val="autoZero"/>
        <c:crossBetween val="between"/>
        <c:majorUnit val="500"/>
        <c:minorUnit val="100"/>
      </c:valAx>
      <c:spPr>
        <a:noFill/>
        <a:ln w="25400">
          <a:noFill/>
        </a:ln>
      </c:spPr>
    </c:plotArea>
    <c:legend>
      <c:legendPos val="b"/>
      <c:layout/>
      <c:overlay val="1"/>
      <c:txPr>
        <a:bodyPr/>
        <a:lstStyle/>
        <a:p>
          <a:pPr>
            <a:defRPr>
              <a:solidFill>
                <a:schemeClr val="accent1">
                  <a:lumMod val="50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471816464638"/>
          <c:y val="5.3128017700859065E-2"/>
          <c:w val="0.8548775925977451"/>
          <c:h val="0.775594671826431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'Grafikon 2'!$C$5</c:f>
              <c:strCache>
                <c:ptCount val="1"/>
                <c:pt idx="0">
                  <c:v>Ukupni prihodi</c:v>
                </c:pt>
              </c:strCache>
            </c:strRef>
          </c:tx>
          <c:invertIfNegative val="0"/>
          <c:cat>
            <c:strRef>
              <c:f>'Grafikon 2'!$A$6:$A$10</c:f>
              <c:strCache>
                <c:ptCount val="5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</c:v>
                </c:pt>
              </c:strCache>
            </c:strRef>
          </c:cat>
          <c:val>
            <c:numRef>
              <c:f>'Grafikon 2'!$C$6:$C$10</c:f>
              <c:numCache>
                <c:formatCode>#,##0</c:formatCode>
                <c:ptCount val="5"/>
                <c:pt idx="0">
                  <c:v>2335782.915</c:v>
                </c:pt>
                <c:pt idx="1">
                  <c:v>2460931.4350000001</c:v>
                </c:pt>
                <c:pt idx="2">
                  <c:v>2769285.7609999999</c:v>
                </c:pt>
                <c:pt idx="3">
                  <c:v>2904084.5129999998</c:v>
                </c:pt>
                <c:pt idx="4">
                  <c:v>3039823.8870000001</c:v>
                </c:pt>
              </c:numCache>
            </c:numRef>
          </c:val>
        </c:ser>
        <c:ser>
          <c:idx val="1"/>
          <c:order val="1"/>
          <c:tx>
            <c:strRef>
              <c:f>'Grafikon 2'!$B$5</c:f>
              <c:strCache>
                <c:ptCount val="1"/>
                <c:pt idx="0">
                  <c:v>Ukupni rashodi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'Grafikon 2'!$A$6:$A$10</c:f>
              <c:strCache>
                <c:ptCount val="5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</c:v>
                </c:pt>
              </c:strCache>
            </c:strRef>
          </c:cat>
          <c:val>
            <c:numRef>
              <c:f>'Grafikon 2'!$B$6:$B$10</c:f>
              <c:numCache>
                <c:formatCode>#,##0</c:formatCode>
                <c:ptCount val="5"/>
                <c:pt idx="0">
                  <c:v>2280198.8990000002</c:v>
                </c:pt>
                <c:pt idx="1">
                  <c:v>2374431.0090000001</c:v>
                </c:pt>
                <c:pt idx="2">
                  <c:v>2647381.9029999999</c:v>
                </c:pt>
                <c:pt idx="3">
                  <c:v>2806128.57</c:v>
                </c:pt>
                <c:pt idx="4">
                  <c:v>2858615.943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747776"/>
        <c:axId val="172184640"/>
      </c:barChart>
      <c:catAx>
        <c:axId val="1727477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184640"/>
        <c:crosses val="autoZero"/>
        <c:auto val="1"/>
        <c:lblAlgn val="ctr"/>
        <c:lblOffset val="100"/>
        <c:noMultiLvlLbl val="0"/>
      </c:catAx>
      <c:valAx>
        <c:axId val="172184640"/>
        <c:scaling>
          <c:orientation val="minMax"/>
          <c:max val="3000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74777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txPr>
    <a:bodyPr/>
    <a:lstStyle/>
    <a:p>
      <a:pPr>
        <a:defRPr sz="800" b="0" i="0" u="none" strike="noStrike" baseline="0">
          <a:solidFill>
            <a:srgbClr val="003366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4918240140388"/>
          <c:y val="8.0577642080454231E-2"/>
          <c:w val="0.70301111782156045"/>
          <c:h val="0.68792158123091751"/>
        </c:manualLayout>
      </c:layout>
      <c:lineChart>
        <c:grouping val="standard"/>
        <c:varyColors val="0"/>
        <c:ser>
          <c:idx val="0"/>
          <c:order val="0"/>
          <c:tx>
            <c:strRef>
              <c:f>'Grafikon 3'!$A$22</c:f>
              <c:strCache>
                <c:ptCount val="1"/>
                <c:pt idx="0">
                  <c:v>Konsolid. financ. rezultat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pPr>
              <a:solidFill>
                <a:schemeClr val="accent1"/>
              </a:solidFill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4B7-4BEF-A459-5FEF53389936}"/>
              </c:ext>
            </c:extLst>
          </c:dPt>
          <c:dPt>
            <c:idx val="5"/>
            <c:bubble3D val="0"/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4B7-4BEF-A459-5FEF53389936}"/>
              </c:ext>
            </c:extLst>
          </c:dPt>
          <c:dPt>
            <c:idx val="7"/>
            <c:bubble3D val="0"/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4B7-4BEF-A459-5FEF53389936}"/>
              </c:ext>
            </c:extLst>
          </c:dPt>
          <c:cat>
            <c:strRef>
              <c:f>'Grafikon 3'!$B$21:$K$21</c:f>
              <c:strCache>
                <c:ptCount val="10"/>
                <c:pt idx="0">
                  <c:v>2011.</c:v>
                </c:pt>
                <c:pt idx="1">
                  <c:v>2012.</c:v>
                </c:pt>
                <c:pt idx="2">
                  <c:v>2013.</c:v>
                </c:pt>
                <c:pt idx="3">
                  <c:v>2014.</c:v>
                </c:pt>
                <c:pt idx="4">
                  <c:v>2015.</c:v>
                </c:pt>
                <c:pt idx="5">
                  <c:v>2016.</c:v>
                </c:pt>
                <c:pt idx="6">
                  <c:v>2017.</c:v>
                </c:pt>
                <c:pt idx="7">
                  <c:v>2018.</c:v>
                </c:pt>
                <c:pt idx="8">
                  <c:v>2019.</c:v>
                </c:pt>
                <c:pt idx="9">
                  <c:v>2020.</c:v>
                </c:pt>
              </c:strCache>
            </c:strRef>
          </c:cat>
          <c:val>
            <c:numRef>
              <c:f>'Grafikon 3'!$B$22:$K$22</c:f>
              <c:numCache>
                <c:formatCode>#,##0</c:formatCode>
                <c:ptCount val="10"/>
                <c:pt idx="0">
                  <c:v>10566</c:v>
                </c:pt>
                <c:pt idx="1">
                  <c:v>31361</c:v>
                </c:pt>
                <c:pt idx="2">
                  <c:v>75938</c:v>
                </c:pt>
                <c:pt idx="3">
                  <c:v>59844</c:v>
                </c:pt>
                <c:pt idx="4">
                  <c:v>34268.648999999998</c:v>
                </c:pt>
                <c:pt idx="5">
                  <c:v>39737.247000000003</c:v>
                </c:pt>
                <c:pt idx="6">
                  <c:v>63444.767999999996</c:v>
                </c:pt>
                <c:pt idx="7">
                  <c:v>99437.322</c:v>
                </c:pt>
                <c:pt idx="8">
                  <c:v>73223.312000000005</c:v>
                </c:pt>
                <c:pt idx="9">
                  <c:v>158556.42199999999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4B7-4BEF-A459-5FEF53389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808704"/>
        <c:axId val="173891584"/>
      </c:lineChart>
      <c:catAx>
        <c:axId val="17280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3891584"/>
        <c:crosses val="autoZero"/>
        <c:auto val="1"/>
        <c:lblAlgn val="ctr"/>
        <c:lblOffset val="100"/>
        <c:noMultiLvlLbl val="0"/>
      </c:catAx>
      <c:valAx>
        <c:axId val="17389158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5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72808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rtl="0">
              <a:defRPr sz="85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dTable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0</xdr:col>
      <xdr:colOff>1228444</xdr:colOff>
      <xdr:row>1</xdr:row>
      <xdr:rowOff>135658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76200"/>
          <a:ext cx="1152244" cy="24995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4</xdr:row>
      <xdr:rowOff>95250</xdr:rowOff>
    </xdr:from>
    <xdr:to>
      <xdr:col>11</xdr:col>
      <xdr:colOff>320386</xdr:colOff>
      <xdr:row>16</xdr:row>
      <xdr:rowOff>142875</xdr:rowOff>
    </xdr:to>
    <xdr:graphicFrame macro="">
      <xdr:nvGraphicFramePr>
        <xdr:cNvPr id="2" name="Chart 2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51954</xdr:colOff>
      <xdr:row>0</xdr:row>
      <xdr:rowOff>51954</xdr:rowOff>
    </xdr:from>
    <xdr:to>
      <xdr:col>1</xdr:col>
      <xdr:colOff>294993</xdr:colOff>
      <xdr:row>1</xdr:row>
      <xdr:rowOff>111412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54" y="51954"/>
          <a:ext cx="1152244" cy="2499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1199869</xdr:colOff>
      <xdr:row>1</xdr:row>
      <xdr:rowOff>107083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7625"/>
          <a:ext cx="1152244" cy="2499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0</xdr:col>
      <xdr:colOff>1209394</xdr:colOff>
      <xdr:row>1</xdr:row>
      <xdr:rowOff>145183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85725"/>
          <a:ext cx="1152244" cy="2499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2</xdr:col>
      <xdr:colOff>56869</xdr:colOff>
      <xdr:row>1</xdr:row>
      <xdr:rowOff>126133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66675"/>
          <a:ext cx="1152244" cy="2499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19050</xdr:rowOff>
    </xdr:from>
    <xdr:to>
      <xdr:col>14</xdr:col>
      <xdr:colOff>447675</xdr:colOff>
      <xdr:row>16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0</xdr:row>
      <xdr:rowOff>66675</xdr:rowOff>
    </xdr:from>
    <xdr:to>
      <xdr:col>0</xdr:col>
      <xdr:colOff>1257300</xdr:colOff>
      <xdr:row>1</xdr:row>
      <xdr:rowOff>123825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1620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0.15827</cdr:y>
    </cdr:from>
    <cdr:to>
      <cdr:x>0.0732</cdr:x>
      <cdr:y>0.2554</cdr:y>
    </cdr:to>
    <cdr:sp macro="" textlink="">
      <cdr:nvSpPr>
        <cdr:cNvPr id="4" name="TekstniOkvir 3"/>
        <cdr:cNvSpPr txBox="1"/>
      </cdr:nvSpPr>
      <cdr:spPr>
        <a:xfrm xmlns:a="http://schemas.openxmlformats.org/drawingml/2006/main">
          <a:off x="57150" y="419100"/>
          <a:ext cx="4476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161644</xdr:colOff>
      <xdr:row>1</xdr:row>
      <xdr:rowOff>126133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66675"/>
          <a:ext cx="1152244" cy="24995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0</xdr:col>
      <xdr:colOff>1276069</xdr:colOff>
      <xdr:row>1</xdr:row>
      <xdr:rowOff>116608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152244" cy="24995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3</xdr:row>
      <xdr:rowOff>180975</xdr:rowOff>
    </xdr:from>
    <xdr:to>
      <xdr:col>17</xdr:col>
      <xdr:colOff>19050</xdr:colOff>
      <xdr:row>18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57150</xdr:rowOff>
    </xdr:from>
    <xdr:to>
      <xdr:col>1</xdr:col>
      <xdr:colOff>704850</xdr:colOff>
      <xdr:row>1</xdr:row>
      <xdr:rowOff>123825</xdr:rowOff>
    </xdr:to>
    <xdr:pic>
      <xdr:nvPicPr>
        <xdr:cNvPr id="3" name="Slika 2" descr="Opis: Fina - novi znak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52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5"/>
  <sheetViews>
    <sheetView tabSelected="1" workbookViewId="0">
      <selection activeCell="A4" sqref="A4:E4"/>
    </sheetView>
  </sheetViews>
  <sheetFormatPr defaultRowHeight="15" x14ac:dyDescent="0.25"/>
  <cols>
    <col min="1" max="1" width="49.7109375" customWidth="1"/>
  </cols>
  <sheetData>
    <row r="3" spans="1:5" x14ac:dyDescent="0.25">
      <c r="A3" s="29" t="s">
        <v>106</v>
      </c>
      <c r="B3" s="96"/>
      <c r="C3" s="97"/>
      <c r="D3" s="97"/>
      <c r="E3" s="97"/>
    </row>
    <row r="4" spans="1:5" ht="15.75" customHeight="1" x14ac:dyDescent="0.25">
      <c r="A4" s="130" t="s">
        <v>118</v>
      </c>
      <c r="B4" s="130"/>
      <c r="C4" s="130"/>
      <c r="D4" s="130"/>
      <c r="E4" s="130"/>
    </row>
    <row r="5" spans="1:5" ht="22.5" customHeight="1" x14ac:dyDescent="0.25">
      <c r="A5" s="35" t="s">
        <v>1</v>
      </c>
      <c r="B5" s="36" t="s">
        <v>28</v>
      </c>
      <c r="C5" s="36" t="s">
        <v>107</v>
      </c>
      <c r="D5" s="35" t="s">
        <v>92</v>
      </c>
      <c r="E5" s="36" t="s">
        <v>94</v>
      </c>
    </row>
    <row r="6" spans="1:5" x14ac:dyDescent="0.25">
      <c r="A6" s="10" t="s">
        <v>4</v>
      </c>
      <c r="B6" s="11"/>
      <c r="C6" s="11">
        <v>461</v>
      </c>
      <c r="D6" s="12" t="s">
        <v>38</v>
      </c>
      <c r="E6" s="99">
        <v>0.47088866189989786</v>
      </c>
    </row>
    <row r="7" spans="1:5" x14ac:dyDescent="0.25">
      <c r="A7" s="13" t="s">
        <v>39</v>
      </c>
      <c r="B7" s="11">
        <v>321</v>
      </c>
      <c r="C7" s="11">
        <v>332</v>
      </c>
      <c r="D7" s="12">
        <v>103.42679127725856</v>
      </c>
      <c r="E7" s="99">
        <v>0.5</v>
      </c>
    </row>
    <row r="8" spans="1:5" x14ac:dyDescent="0.25">
      <c r="A8" s="14" t="s">
        <v>40</v>
      </c>
      <c r="B8" s="15">
        <v>105</v>
      </c>
      <c r="C8" s="15">
        <v>129</v>
      </c>
      <c r="D8" s="16">
        <v>122.85714285714286</v>
      </c>
      <c r="E8" s="99">
        <v>0.40952380952380951</v>
      </c>
    </row>
    <row r="9" spans="1:5" x14ac:dyDescent="0.25">
      <c r="A9" s="37" t="s">
        <v>29</v>
      </c>
      <c r="B9" s="38">
        <v>4927</v>
      </c>
      <c r="C9" s="38">
        <v>4713</v>
      </c>
      <c r="D9" s="39">
        <v>95.656586157905423</v>
      </c>
      <c r="E9" s="100">
        <v>0.55013423602194467</v>
      </c>
    </row>
    <row r="10" spans="1:5" x14ac:dyDescent="0.25">
      <c r="A10" s="37" t="s">
        <v>30</v>
      </c>
      <c r="B10" s="38">
        <v>2814513.8319999999</v>
      </c>
      <c r="C10" s="38">
        <v>3039823.8870000001</v>
      </c>
      <c r="D10" s="39">
        <v>108.00529215519592</v>
      </c>
      <c r="E10" s="100">
        <v>0.63401180593246176</v>
      </c>
    </row>
    <row r="11" spans="1:5" x14ac:dyDescent="0.25">
      <c r="A11" s="37" t="s">
        <v>31</v>
      </c>
      <c r="B11" s="38">
        <v>2700869.2250000001</v>
      </c>
      <c r="C11" s="38">
        <v>2858615.943</v>
      </c>
      <c r="D11" s="39">
        <v>105.84059074537382</v>
      </c>
      <c r="E11" s="100">
        <v>0.62568808901033501</v>
      </c>
    </row>
    <row r="12" spans="1:5" x14ac:dyDescent="0.25">
      <c r="A12" s="37" t="s">
        <v>41</v>
      </c>
      <c r="B12" s="38">
        <v>142362.91800000001</v>
      </c>
      <c r="C12" s="38">
        <v>196348.97</v>
      </c>
      <c r="D12" s="39">
        <v>137.92142838769291</v>
      </c>
      <c r="E12" s="100">
        <v>0.63000217047875651</v>
      </c>
    </row>
    <row r="13" spans="1:5" x14ac:dyDescent="0.25">
      <c r="A13" s="37" t="s">
        <v>42</v>
      </c>
      <c r="B13" s="38">
        <v>28718.311000000002</v>
      </c>
      <c r="C13" s="38">
        <v>15141.027</v>
      </c>
      <c r="D13" s="39">
        <v>52.722553913424782</v>
      </c>
      <c r="E13" s="100">
        <v>0.17639912532473179</v>
      </c>
    </row>
    <row r="14" spans="1:5" x14ac:dyDescent="0.25">
      <c r="A14" s="37" t="s">
        <v>43</v>
      </c>
      <c r="B14" s="38">
        <v>24442.305</v>
      </c>
      <c r="C14" s="38">
        <v>22651.521000000001</v>
      </c>
      <c r="D14" s="39">
        <v>92.673424212650986</v>
      </c>
      <c r="E14" s="100">
        <v>0.60861533482988017</v>
      </c>
    </row>
    <row r="15" spans="1:5" x14ac:dyDescent="0.25">
      <c r="A15" s="37" t="s">
        <v>32</v>
      </c>
      <c r="B15" s="38">
        <v>117925.277</v>
      </c>
      <c r="C15" s="38">
        <v>173698.62299999999</v>
      </c>
      <c r="D15" s="39">
        <v>147.29549713078052</v>
      </c>
      <c r="E15" s="100">
        <v>0.63472773134469895</v>
      </c>
    </row>
    <row r="16" spans="1:5" x14ac:dyDescent="0.25">
      <c r="A16" s="37" t="s">
        <v>33</v>
      </c>
      <c r="B16" s="38">
        <v>28722.974999999999</v>
      </c>
      <c r="C16" s="38">
        <v>15142.200999999999</v>
      </c>
      <c r="D16" s="39">
        <v>52.718080212791328</v>
      </c>
      <c r="E16" s="100">
        <v>0.17804602850864512</v>
      </c>
    </row>
    <row r="17" spans="1:5" x14ac:dyDescent="0.25">
      <c r="A17" s="86" t="s">
        <v>44</v>
      </c>
      <c r="B17" s="87">
        <v>89202.301999999996</v>
      </c>
      <c r="C17" s="87">
        <v>158556.42199999999</v>
      </c>
      <c r="D17" s="88">
        <v>177.74924911691181</v>
      </c>
      <c r="E17" s="101">
        <v>0.84064899142483684</v>
      </c>
    </row>
    <row r="18" spans="1:5" x14ac:dyDescent="0.25">
      <c r="A18" s="41" t="s">
        <v>18</v>
      </c>
      <c r="B18" s="43">
        <v>578235.522</v>
      </c>
      <c r="C18" s="43">
        <v>767486.81700000004</v>
      </c>
      <c r="D18" s="39">
        <v>132.72910220828669</v>
      </c>
      <c r="E18" s="100">
        <v>0.67429646085693995</v>
      </c>
    </row>
    <row r="19" spans="1:5" x14ac:dyDescent="0.25">
      <c r="A19" s="41" t="s">
        <v>19</v>
      </c>
      <c r="B19" s="43">
        <v>158112.35699999999</v>
      </c>
      <c r="C19" s="43">
        <v>166019.837</v>
      </c>
      <c r="D19" s="39">
        <v>105.00117773843571</v>
      </c>
      <c r="E19" s="100">
        <v>0.47787843240867517</v>
      </c>
    </row>
    <row r="20" spans="1:5" x14ac:dyDescent="0.25">
      <c r="A20" s="41" t="s">
        <v>93</v>
      </c>
      <c r="B20" s="43">
        <v>420123.16499999998</v>
      </c>
      <c r="C20" s="43">
        <v>601466.98</v>
      </c>
      <c r="D20" s="39">
        <v>143.16444083724829</v>
      </c>
      <c r="E20" s="100">
        <v>0.7605865127565441</v>
      </c>
    </row>
    <row r="21" spans="1:5" x14ac:dyDescent="0.25">
      <c r="A21" s="41" t="s">
        <v>21</v>
      </c>
      <c r="B21" s="42">
        <v>29</v>
      </c>
      <c r="C21" s="42">
        <v>28</v>
      </c>
      <c r="D21" s="39">
        <v>96.551724137931032</v>
      </c>
      <c r="E21" s="100">
        <v>0.46666666666666667</v>
      </c>
    </row>
    <row r="22" spans="1:5" x14ac:dyDescent="0.25">
      <c r="A22" s="41" t="s">
        <v>95</v>
      </c>
      <c r="B22" s="43">
        <v>29443.512999999999</v>
      </c>
      <c r="C22" s="43">
        <v>41358.002</v>
      </c>
      <c r="D22" s="39">
        <v>140.46558235085604</v>
      </c>
      <c r="E22" s="100">
        <v>0.51377537964598641</v>
      </c>
    </row>
    <row r="23" spans="1:5" x14ac:dyDescent="0.25">
      <c r="A23" s="41" t="s">
        <v>45</v>
      </c>
      <c r="B23" s="43">
        <v>4876.4962451796227</v>
      </c>
      <c r="C23" s="43">
        <v>5192.3238206379519</v>
      </c>
      <c r="D23" s="39">
        <v>106.47652657931444</v>
      </c>
      <c r="E23" s="100" t="s">
        <v>38</v>
      </c>
    </row>
    <row r="24" spans="1:5" x14ac:dyDescent="0.25">
      <c r="A24" s="25" t="s">
        <v>46</v>
      </c>
    </row>
    <row r="25" spans="1:5" x14ac:dyDescent="0.25">
      <c r="A25" s="97"/>
    </row>
  </sheetData>
  <mergeCells count="1">
    <mergeCell ref="A4:E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0"/>
  <sheetViews>
    <sheetView workbookViewId="0">
      <selection activeCell="A4" sqref="A4:G4"/>
    </sheetView>
  </sheetViews>
  <sheetFormatPr defaultRowHeight="15" x14ac:dyDescent="0.25"/>
  <cols>
    <col min="1" max="1" width="49.5703125" customWidth="1"/>
    <col min="2" max="2" width="10.85546875" bestFit="1" customWidth="1"/>
  </cols>
  <sheetData>
    <row r="3" spans="1:7" x14ac:dyDescent="0.25">
      <c r="A3" s="102" t="s">
        <v>108</v>
      </c>
      <c r="B3" s="103"/>
      <c r="C3" s="104"/>
      <c r="D3" s="105"/>
      <c r="E3" s="105"/>
      <c r="F3" s="105"/>
      <c r="G3" s="105"/>
    </row>
    <row r="4" spans="1:7" x14ac:dyDescent="0.25">
      <c r="A4" s="131" t="s">
        <v>53</v>
      </c>
      <c r="B4" s="131"/>
      <c r="C4" s="131"/>
      <c r="D4" s="131"/>
      <c r="E4" s="131"/>
      <c r="F4" s="131"/>
      <c r="G4" s="131"/>
    </row>
    <row r="5" spans="1:7" x14ac:dyDescent="0.25">
      <c r="A5" s="134" t="s">
        <v>1</v>
      </c>
      <c r="B5" s="134" t="s">
        <v>2</v>
      </c>
      <c r="C5" s="134" t="s">
        <v>75</v>
      </c>
      <c r="D5" s="136" t="s">
        <v>76</v>
      </c>
      <c r="E5" s="134" t="s">
        <v>77</v>
      </c>
      <c r="F5" s="132" t="s">
        <v>3</v>
      </c>
      <c r="G5" s="132" t="s">
        <v>78</v>
      </c>
    </row>
    <row r="6" spans="1:7" x14ac:dyDescent="0.25">
      <c r="A6" s="135"/>
      <c r="B6" s="135"/>
      <c r="C6" s="135"/>
      <c r="D6" s="137"/>
      <c r="E6" s="135"/>
      <c r="F6" s="133"/>
      <c r="G6" s="133"/>
    </row>
    <row r="7" spans="1:7" x14ac:dyDescent="0.25">
      <c r="A7" s="4" t="s">
        <v>4</v>
      </c>
      <c r="B7" s="5">
        <v>139009</v>
      </c>
      <c r="C7" s="5">
        <v>979</v>
      </c>
      <c r="D7" s="6">
        <f>C7/B7</f>
        <v>7.0427094648547938E-3</v>
      </c>
      <c r="E7" s="7">
        <v>461</v>
      </c>
      <c r="F7" s="8">
        <f>E7/B7</f>
        <v>3.3163320360552195E-3</v>
      </c>
      <c r="G7" s="8">
        <f>E7/C7</f>
        <v>0.47088866189989786</v>
      </c>
    </row>
    <row r="8" spans="1:7" x14ac:dyDescent="0.25">
      <c r="A8" s="4" t="s">
        <v>5</v>
      </c>
      <c r="B8" s="5">
        <v>82743</v>
      </c>
      <c r="C8" s="7">
        <v>664</v>
      </c>
      <c r="D8" s="6">
        <f>C8/B8</f>
        <v>8.0248480233977501E-3</v>
      </c>
      <c r="E8" s="7">
        <v>332</v>
      </c>
      <c r="F8" s="8">
        <f>E8/B8</f>
        <v>4.0124240116988751E-3</v>
      </c>
      <c r="G8" s="8">
        <f>E8/C8</f>
        <v>0.5</v>
      </c>
    </row>
    <row r="9" spans="1:7" x14ac:dyDescent="0.25">
      <c r="A9" s="46" t="s">
        <v>6</v>
      </c>
      <c r="B9" s="47">
        <v>56266</v>
      </c>
      <c r="C9" s="48">
        <v>315</v>
      </c>
      <c r="D9" s="49">
        <f t="shared" ref="D9:D25" si="0">C9/B9</f>
        <v>5.598407564070664E-3</v>
      </c>
      <c r="E9" s="48">
        <v>129</v>
      </c>
      <c r="F9" s="50">
        <f t="shared" ref="F9:F25" si="1">E9/B9</f>
        <v>2.2926811929051293E-3</v>
      </c>
      <c r="G9" s="50">
        <f>E9/C9</f>
        <v>0.40952380952380951</v>
      </c>
    </row>
    <row r="10" spans="1:7" x14ac:dyDescent="0.25">
      <c r="A10" s="51" t="s">
        <v>7</v>
      </c>
      <c r="B10" s="52">
        <v>947874</v>
      </c>
      <c r="C10" s="52">
        <v>8567</v>
      </c>
      <c r="D10" s="53">
        <f t="shared" si="0"/>
        <v>9.0381211004838188E-3</v>
      </c>
      <c r="E10" s="52">
        <v>4713</v>
      </c>
      <c r="F10" s="54">
        <f t="shared" si="1"/>
        <v>4.9721798466884843E-3</v>
      </c>
      <c r="G10" s="55">
        <f t="shared" ref="G10:G25" si="2">E10/C10</f>
        <v>0.55013423602194467</v>
      </c>
    </row>
    <row r="11" spans="1:7" x14ac:dyDescent="0.25">
      <c r="A11" s="51" t="s">
        <v>8</v>
      </c>
      <c r="B11" s="52">
        <v>743841185.06299996</v>
      </c>
      <c r="C11" s="52">
        <v>4794585.6189999999</v>
      </c>
      <c r="D11" s="53">
        <f t="shared" si="0"/>
        <v>6.4457114170061993E-3</v>
      </c>
      <c r="E11" s="52">
        <v>3039823.8870000001</v>
      </c>
      <c r="F11" s="54">
        <f t="shared" si="1"/>
        <v>4.0866571360155873E-3</v>
      </c>
      <c r="G11" s="55">
        <f t="shared" si="2"/>
        <v>0.63401180593246176</v>
      </c>
    </row>
    <row r="12" spans="1:7" x14ac:dyDescent="0.25">
      <c r="A12" s="51" t="s">
        <v>9</v>
      </c>
      <c r="B12" s="52">
        <v>716928917.81299996</v>
      </c>
      <c r="C12" s="52">
        <v>4568755.5719999997</v>
      </c>
      <c r="D12" s="53">
        <f t="shared" si="0"/>
        <v>6.3726758099492513E-3</v>
      </c>
      <c r="E12" s="52">
        <v>2858615.943</v>
      </c>
      <c r="F12" s="54">
        <f t="shared" si="1"/>
        <v>3.9873073494095359E-3</v>
      </c>
      <c r="G12" s="55">
        <f t="shared" si="2"/>
        <v>0.62568808901033501</v>
      </c>
    </row>
    <row r="13" spans="1:7" x14ac:dyDescent="0.25">
      <c r="A13" s="51" t="s">
        <v>10</v>
      </c>
      <c r="B13" s="52">
        <v>52546652.156999998</v>
      </c>
      <c r="C13" s="52">
        <v>311663.95799999998</v>
      </c>
      <c r="D13" s="53">
        <f t="shared" si="0"/>
        <v>5.9311858169156777E-3</v>
      </c>
      <c r="E13" s="52">
        <v>196348.97</v>
      </c>
      <c r="F13" s="54">
        <f t="shared" si="1"/>
        <v>3.7366599381696937E-3</v>
      </c>
      <c r="G13" s="55">
        <f t="shared" si="2"/>
        <v>0.63000217047875651</v>
      </c>
    </row>
    <row r="14" spans="1:7" x14ac:dyDescent="0.25">
      <c r="A14" s="51" t="s">
        <v>11</v>
      </c>
      <c r="B14" s="52">
        <v>25634384.910999998</v>
      </c>
      <c r="C14" s="52">
        <v>85833.911999999997</v>
      </c>
      <c r="D14" s="53">
        <f t="shared" si="0"/>
        <v>3.3483897623448619E-3</v>
      </c>
      <c r="E14" s="52">
        <v>15141.027</v>
      </c>
      <c r="F14" s="54">
        <f t="shared" si="1"/>
        <v>5.9065302532392016E-4</v>
      </c>
      <c r="G14" s="55">
        <f t="shared" si="2"/>
        <v>0.17639912532473179</v>
      </c>
    </row>
    <row r="15" spans="1:7" x14ac:dyDescent="0.25">
      <c r="A15" s="51" t="s">
        <v>12</v>
      </c>
      <c r="B15" s="52">
        <v>5942177.983</v>
      </c>
      <c r="C15" s="52">
        <v>37218.124000000003</v>
      </c>
      <c r="D15" s="53">
        <f t="shared" si="0"/>
        <v>6.2633808860114047E-3</v>
      </c>
      <c r="E15" s="52">
        <v>22651.521000000001</v>
      </c>
      <c r="F15" s="54">
        <f t="shared" si="1"/>
        <v>3.8119896551069028E-3</v>
      </c>
      <c r="G15" s="55">
        <f t="shared" si="2"/>
        <v>0.60861533482988017</v>
      </c>
    </row>
    <row r="16" spans="1:7" x14ac:dyDescent="0.25">
      <c r="A16" s="51" t="s">
        <v>13</v>
      </c>
      <c r="B16" s="52">
        <v>45922061.957000002</v>
      </c>
      <c r="C16" s="52">
        <v>273658.47499999998</v>
      </c>
      <c r="D16" s="53">
        <f t="shared" si="0"/>
        <v>5.959193976443072E-3</v>
      </c>
      <c r="E16" s="52">
        <v>173698.62299999999</v>
      </c>
      <c r="F16" s="54">
        <f t="shared" si="1"/>
        <v>3.7824656733107063E-3</v>
      </c>
      <c r="G16" s="55">
        <f>E16/C16</f>
        <v>0.63472773134469895</v>
      </c>
    </row>
    <row r="17" spans="1:7" x14ac:dyDescent="0.25">
      <c r="A17" s="51" t="s">
        <v>14</v>
      </c>
      <c r="B17" s="52">
        <v>24951972.693</v>
      </c>
      <c r="C17" s="52">
        <v>85046.553</v>
      </c>
      <c r="D17" s="53">
        <f t="shared" si="0"/>
        <v>3.4084099901190924E-3</v>
      </c>
      <c r="E17" s="52">
        <v>15142.200999999999</v>
      </c>
      <c r="F17" s="54">
        <f t="shared" si="1"/>
        <v>6.0685386226989489E-4</v>
      </c>
      <c r="G17" s="55">
        <f t="shared" si="2"/>
        <v>0.17804602850864512</v>
      </c>
    </row>
    <row r="18" spans="1:7" ht="17.25" customHeight="1" x14ac:dyDescent="0.25">
      <c r="A18" s="56" t="s">
        <v>15</v>
      </c>
      <c r="B18" s="57">
        <v>20970089.263999999</v>
      </c>
      <c r="C18" s="57">
        <v>188611.92199999999</v>
      </c>
      <c r="D18" s="58">
        <f t="shared" si="0"/>
        <v>8.9943309074890735E-3</v>
      </c>
      <c r="E18" s="57">
        <v>158556.42199999999</v>
      </c>
      <c r="F18" s="59">
        <f t="shared" si="1"/>
        <v>7.5610752059219275E-3</v>
      </c>
      <c r="G18" s="60">
        <f t="shared" si="2"/>
        <v>0.84064899142483684</v>
      </c>
    </row>
    <row r="19" spans="1:7" x14ac:dyDescent="0.25">
      <c r="A19" s="51" t="s">
        <v>16</v>
      </c>
      <c r="B19" s="52">
        <v>20696</v>
      </c>
      <c r="C19" s="61">
        <v>125</v>
      </c>
      <c r="D19" s="53">
        <f t="shared" si="0"/>
        <v>6.0398144568998844E-3</v>
      </c>
      <c r="E19" s="61">
        <v>57</v>
      </c>
      <c r="F19" s="54">
        <f t="shared" si="1"/>
        <v>2.7541553923463471E-3</v>
      </c>
      <c r="G19" s="55">
        <f t="shared" si="2"/>
        <v>0.45600000000000002</v>
      </c>
    </row>
    <row r="20" spans="1:7" x14ac:dyDescent="0.25">
      <c r="A20" s="51" t="s">
        <v>17</v>
      </c>
      <c r="B20" s="52">
        <v>20555</v>
      </c>
      <c r="C20" s="61">
        <v>107</v>
      </c>
      <c r="D20" s="53">
        <f t="shared" si="0"/>
        <v>5.2055460958404277E-3</v>
      </c>
      <c r="E20" s="61">
        <v>48</v>
      </c>
      <c r="F20" s="54">
        <f t="shared" si="1"/>
        <v>2.3351982486013137E-3</v>
      </c>
      <c r="G20" s="55">
        <f t="shared" si="2"/>
        <v>0.44859813084112149</v>
      </c>
    </row>
    <row r="21" spans="1:7" x14ac:dyDescent="0.25">
      <c r="A21" s="51" t="s">
        <v>18</v>
      </c>
      <c r="B21" s="52">
        <v>140998569.90000001</v>
      </c>
      <c r="C21" s="52">
        <v>1138203.834</v>
      </c>
      <c r="D21" s="53">
        <f t="shared" si="0"/>
        <v>8.0724494922696372E-3</v>
      </c>
      <c r="E21" s="52">
        <v>767486.81700000004</v>
      </c>
      <c r="F21" s="54">
        <f t="shared" si="1"/>
        <v>5.4432241230838183E-3</v>
      </c>
      <c r="G21" s="55">
        <f t="shared" si="2"/>
        <v>0.67429646085693995</v>
      </c>
    </row>
    <row r="22" spans="1:7" x14ac:dyDescent="0.25">
      <c r="A22" s="51" t="s">
        <v>19</v>
      </c>
      <c r="B22" s="52">
        <v>126418162.427</v>
      </c>
      <c r="C22" s="52">
        <v>347410.19</v>
      </c>
      <c r="D22" s="53">
        <f t="shared" si="0"/>
        <v>2.7481034633817869E-3</v>
      </c>
      <c r="E22" s="52">
        <v>166019.837</v>
      </c>
      <c r="F22" s="54">
        <f t="shared" si="1"/>
        <v>1.3132593751777394E-3</v>
      </c>
      <c r="G22" s="55">
        <f t="shared" si="2"/>
        <v>0.47787843240867517</v>
      </c>
    </row>
    <row r="23" spans="1:7" x14ac:dyDescent="0.25">
      <c r="A23" s="51" t="s">
        <v>20</v>
      </c>
      <c r="B23" s="52">
        <v>14580407.472999999</v>
      </c>
      <c r="C23" s="52">
        <v>790793.64399999997</v>
      </c>
      <c r="D23" s="53">
        <f t="shared" si="0"/>
        <v>5.4236731412643423E-2</v>
      </c>
      <c r="E23" s="52">
        <v>601466.98</v>
      </c>
      <c r="F23" s="54">
        <f t="shared" si="1"/>
        <v>4.1251726408455772E-2</v>
      </c>
      <c r="G23" s="54">
        <f t="shared" si="2"/>
        <v>0.7605865127565441</v>
      </c>
    </row>
    <row r="24" spans="1:7" x14ac:dyDescent="0.25">
      <c r="A24" s="51" t="s">
        <v>21</v>
      </c>
      <c r="B24" s="52">
        <v>12944</v>
      </c>
      <c r="C24" s="61">
        <v>60</v>
      </c>
      <c r="D24" s="53">
        <f t="shared" si="0"/>
        <v>4.6353522867737945E-3</v>
      </c>
      <c r="E24" s="61">
        <v>28</v>
      </c>
      <c r="F24" s="54">
        <f t="shared" si="1"/>
        <v>2.1631644004944375E-3</v>
      </c>
      <c r="G24" s="54">
        <f t="shared" si="2"/>
        <v>0.46666666666666667</v>
      </c>
    </row>
    <row r="25" spans="1:7" x14ac:dyDescent="0.25">
      <c r="A25" s="51" t="s">
        <v>22</v>
      </c>
      <c r="B25" s="52">
        <v>25540966.237</v>
      </c>
      <c r="C25" s="52">
        <v>80498.217000000004</v>
      </c>
      <c r="D25" s="53">
        <f t="shared" si="0"/>
        <v>3.1517295098799363E-3</v>
      </c>
      <c r="E25" s="52">
        <v>41358.002</v>
      </c>
      <c r="F25" s="54">
        <f t="shared" si="1"/>
        <v>1.6192810254800228E-3</v>
      </c>
      <c r="G25" s="54">
        <f t="shared" si="2"/>
        <v>0.51377537964598641</v>
      </c>
    </row>
    <row r="26" spans="1:7" x14ac:dyDescent="0.25">
      <c r="A26" s="51" t="s">
        <v>23</v>
      </c>
      <c r="B26" s="52">
        <v>5970.8372666092755</v>
      </c>
      <c r="C26" s="52">
        <v>4997.7460993735649</v>
      </c>
      <c r="D26" s="53" t="s">
        <v>38</v>
      </c>
      <c r="E26" s="52">
        <v>5192.3238206379519</v>
      </c>
      <c r="F26" s="54" t="s">
        <v>38</v>
      </c>
      <c r="G26" s="54" t="s">
        <v>38</v>
      </c>
    </row>
    <row r="27" spans="1:7" x14ac:dyDescent="0.25">
      <c r="A27" s="25" t="s">
        <v>46</v>
      </c>
      <c r="D27" s="1"/>
      <c r="E27" s="2"/>
      <c r="F27" s="1"/>
      <c r="G27" s="1"/>
    </row>
    <row r="28" spans="1:7" x14ac:dyDescent="0.25">
      <c r="E28" s="31"/>
      <c r="F28" s="85"/>
    </row>
    <row r="29" spans="1:7" x14ac:dyDescent="0.25">
      <c r="E29" s="31"/>
      <c r="F29" s="85"/>
    </row>
    <row r="30" spans="1:7" x14ac:dyDescent="0.25">
      <c r="F30" s="85"/>
    </row>
  </sheetData>
  <mergeCells count="8">
    <mergeCell ref="A4:G4"/>
    <mergeCell ref="G5:G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6"/>
  <sheetViews>
    <sheetView workbookViewId="0">
      <selection activeCell="A4" sqref="A4:G4"/>
    </sheetView>
  </sheetViews>
  <sheetFormatPr defaultRowHeight="15" x14ac:dyDescent="0.25"/>
  <cols>
    <col min="1" max="1" width="41" customWidth="1"/>
  </cols>
  <sheetData>
    <row r="3" spans="1:10" x14ac:dyDescent="0.25">
      <c r="A3" s="106" t="s">
        <v>112</v>
      </c>
      <c r="B3" s="106"/>
      <c r="C3" s="107"/>
      <c r="D3" s="108"/>
      <c r="E3" s="97"/>
      <c r="F3" s="97"/>
      <c r="G3" s="97"/>
    </row>
    <row r="4" spans="1:10" ht="12" customHeight="1" x14ac:dyDescent="0.25">
      <c r="A4" s="130" t="s">
        <v>53</v>
      </c>
      <c r="B4" s="130"/>
      <c r="C4" s="130"/>
      <c r="D4" s="130"/>
      <c r="E4" s="130"/>
      <c r="F4" s="130"/>
      <c r="G4" s="130"/>
    </row>
    <row r="5" spans="1:10" ht="22.5" customHeight="1" x14ac:dyDescent="0.25">
      <c r="A5" s="95" t="s">
        <v>1</v>
      </c>
      <c r="B5" s="95" t="s">
        <v>25</v>
      </c>
      <c r="C5" s="95" t="s">
        <v>26</v>
      </c>
      <c r="D5" s="95" t="s">
        <v>27</v>
      </c>
      <c r="E5" s="95" t="s">
        <v>28</v>
      </c>
      <c r="F5" s="95" t="s">
        <v>107</v>
      </c>
      <c r="G5" s="95" t="s">
        <v>109</v>
      </c>
    </row>
    <row r="6" spans="1:10" x14ac:dyDescent="0.25">
      <c r="A6" s="32" t="s">
        <v>4</v>
      </c>
      <c r="B6" s="33">
        <v>406</v>
      </c>
      <c r="C6" s="33">
        <v>412</v>
      </c>
      <c r="D6" s="11">
        <v>447</v>
      </c>
      <c r="E6" s="11">
        <v>451</v>
      </c>
      <c r="F6" s="11">
        <v>461</v>
      </c>
      <c r="G6" s="34">
        <f>F6/B6*100</f>
        <v>113.54679802955665</v>
      </c>
      <c r="H6" s="129"/>
    </row>
    <row r="7" spans="1:10" x14ac:dyDescent="0.25">
      <c r="A7" s="62" t="s">
        <v>29</v>
      </c>
      <c r="B7" s="63">
        <v>5079</v>
      </c>
      <c r="C7" s="63">
        <v>5123</v>
      </c>
      <c r="D7" s="15">
        <v>5101</v>
      </c>
      <c r="E7" s="15">
        <v>5141</v>
      </c>
      <c r="F7" s="15">
        <v>4713</v>
      </c>
      <c r="G7" s="64">
        <f>F7/B7*100</f>
        <v>92.793857058476078</v>
      </c>
      <c r="H7" s="129"/>
    </row>
    <row r="8" spans="1:10" x14ac:dyDescent="0.25">
      <c r="A8" s="65" t="s">
        <v>30</v>
      </c>
      <c r="B8" s="66">
        <v>2335782.915</v>
      </c>
      <c r="C8" s="66">
        <v>2460931.4350000001</v>
      </c>
      <c r="D8" s="38">
        <v>2769285.7609999999</v>
      </c>
      <c r="E8" s="38">
        <v>2904084.5129999998</v>
      </c>
      <c r="F8" s="38">
        <v>3039823.8870000001</v>
      </c>
      <c r="G8" s="67">
        <f>F8/B8*100</f>
        <v>130.14154129986861</v>
      </c>
      <c r="H8" s="129"/>
    </row>
    <row r="9" spans="1:10" x14ac:dyDescent="0.25">
      <c r="A9" s="65" t="s">
        <v>31</v>
      </c>
      <c r="B9" s="66">
        <v>2280198.8990000002</v>
      </c>
      <c r="C9" s="66">
        <v>2374431.0090000001</v>
      </c>
      <c r="D9" s="38">
        <v>2647381.9029999999</v>
      </c>
      <c r="E9" s="38">
        <v>2806128.57</v>
      </c>
      <c r="F9" s="38">
        <v>2858615.943</v>
      </c>
      <c r="G9" s="67">
        <f t="shared" ref="G9:G14" si="0">F9/B9*100</f>
        <v>125.36695567451019</v>
      </c>
      <c r="H9" s="129"/>
    </row>
    <row r="10" spans="1:10" x14ac:dyDescent="0.25">
      <c r="A10" s="65" t="s">
        <v>32</v>
      </c>
      <c r="B10" s="66">
        <v>85466.023000000001</v>
      </c>
      <c r="C10" s="66">
        <v>113121.246</v>
      </c>
      <c r="D10" s="38">
        <v>122272.174</v>
      </c>
      <c r="E10" s="38">
        <v>118324.624</v>
      </c>
      <c r="F10" s="38">
        <v>173698.62299999999</v>
      </c>
      <c r="G10" s="67">
        <f t="shared" si="0"/>
        <v>203.23704894984994</v>
      </c>
      <c r="H10" s="129"/>
    </row>
    <row r="11" spans="1:10" x14ac:dyDescent="0.25">
      <c r="A11" s="65" t="s">
        <v>33</v>
      </c>
      <c r="B11" s="66">
        <v>45728.775999999998</v>
      </c>
      <c r="C11" s="66">
        <v>49676.478000000003</v>
      </c>
      <c r="D11" s="38">
        <v>22834.851999999999</v>
      </c>
      <c r="E11" s="38">
        <v>45101.311999999998</v>
      </c>
      <c r="F11" s="38">
        <v>15142.200999999999</v>
      </c>
      <c r="G11" s="67">
        <f t="shared" si="0"/>
        <v>33.113068672557517</v>
      </c>
      <c r="H11" s="129"/>
    </row>
    <row r="12" spans="1:10" x14ac:dyDescent="0.25">
      <c r="A12" s="68" t="s">
        <v>34</v>
      </c>
      <c r="B12" s="69">
        <v>39737.247000000003</v>
      </c>
      <c r="C12" s="69">
        <v>63444.767999999996</v>
      </c>
      <c r="D12" s="40">
        <v>99437.322</v>
      </c>
      <c r="E12" s="40">
        <v>73223.312000000005</v>
      </c>
      <c r="F12" s="40">
        <v>158556.42199999999</v>
      </c>
      <c r="G12" s="70">
        <f t="shared" si="0"/>
        <v>399.01209562907059</v>
      </c>
      <c r="H12" s="129"/>
      <c r="J12" s="31"/>
    </row>
    <row r="13" spans="1:10" x14ac:dyDescent="0.25">
      <c r="A13" s="45" t="s">
        <v>35</v>
      </c>
      <c r="B13" s="66">
        <v>51480.192999999999</v>
      </c>
      <c r="C13" s="66">
        <v>53673.161</v>
      </c>
      <c r="D13" s="66">
        <v>43105.095999999998</v>
      </c>
      <c r="E13" s="66">
        <v>29443.512999999999</v>
      </c>
      <c r="F13" s="66">
        <v>41358.002</v>
      </c>
      <c r="G13" s="67">
        <f t="shared" si="0"/>
        <v>80.337698034659667</v>
      </c>
      <c r="H13" s="129"/>
    </row>
    <row r="14" spans="1:10" x14ac:dyDescent="0.25">
      <c r="A14" s="65" t="s">
        <v>36</v>
      </c>
      <c r="B14" s="66">
        <v>3905.3582890332746</v>
      </c>
      <c r="C14" s="66">
        <v>4227.7656321165987</v>
      </c>
      <c r="D14" s="38">
        <v>4643.9345389792852</v>
      </c>
      <c r="E14" s="38">
        <v>4802.182681709136</v>
      </c>
      <c r="F14" s="38">
        <v>5192.3238206379519</v>
      </c>
      <c r="G14" s="67">
        <f t="shared" si="0"/>
        <v>132.95384024606997</v>
      </c>
      <c r="H14" s="129"/>
    </row>
    <row r="15" spans="1:10" x14ac:dyDescent="0.25">
      <c r="A15" s="25" t="s">
        <v>111</v>
      </c>
      <c r="B15" s="3"/>
      <c r="C15" s="9"/>
      <c r="D15" s="9"/>
      <c r="E15" s="9"/>
      <c r="F15" s="9"/>
      <c r="G15" s="9"/>
    </row>
    <row r="16" spans="1:10" x14ac:dyDescent="0.25">
      <c r="A16" s="109" t="s">
        <v>110</v>
      </c>
    </row>
  </sheetData>
  <mergeCells count="1">
    <mergeCell ref="A4:G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"/>
  <sheetViews>
    <sheetView workbookViewId="0">
      <selection activeCell="A4" sqref="A4:F4"/>
    </sheetView>
  </sheetViews>
  <sheetFormatPr defaultRowHeight="15" x14ac:dyDescent="0.25"/>
  <cols>
    <col min="1" max="1" width="5.140625" customWidth="1"/>
    <col min="2" max="2" width="12.5703125" customWidth="1"/>
    <col min="3" max="3" width="24.85546875" customWidth="1"/>
    <col min="4" max="4" width="20.5703125" bestFit="1" customWidth="1"/>
  </cols>
  <sheetData>
    <row r="3" spans="1:11" x14ac:dyDescent="0.25">
      <c r="A3" s="24" t="s">
        <v>119</v>
      </c>
      <c r="B3" s="97"/>
      <c r="C3" s="97"/>
      <c r="D3" s="97"/>
      <c r="E3" s="97"/>
      <c r="F3" s="97"/>
    </row>
    <row r="4" spans="1:11" x14ac:dyDescent="0.25">
      <c r="A4" s="130" t="s">
        <v>66</v>
      </c>
      <c r="B4" s="130"/>
      <c r="C4" s="130"/>
      <c r="D4" s="130"/>
      <c r="E4" s="130"/>
      <c r="F4" s="130"/>
    </row>
    <row r="5" spans="1:11" ht="22.5" x14ac:dyDescent="0.25">
      <c r="A5" s="98" t="s">
        <v>51</v>
      </c>
      <c r="B5" s="98" t="s">
        <v>54</v>
      </c>
      <c r="C5" s="98" t="s">
        <v>55</v>
      </c>
      <c r="D5" s="98" t="s">
        <v>56</v>
      </c>
      <c r="E5" s="98" t="s">
        <v>57</v>
      </c>
      <c r="F5" s="98" t="s">
        <v>30</v>
      </c>
      <c r="H5" s="85"/>
      <c r="I5" s="85"/>
      <c r="J5" s="85"/>
      <c r="K5" s="85"/>
    </row>
    <row r="6" spans="1:11" x14ac:dyDescent="0.25">
      <c r="A6" s="112" t="s">
        <v>58</v>
      </c>
      <c r="B6" s="113">
        <v>67793044823</v>
      </c>
      <c r="C6" s="114" t="s">
        <v>83</v>
      </c>
      <c r="D6" s="113" t="s">
        <v>59</v>
      </c>
      <c r="E6" s="113" t="s">
        <v>65</v>
      </c>
      <c r="F6" s="115">
        <v>805737.69700000004</v>
      </c>
      <c r="H6" s="85"/>
      <c r="I6" s="85"/>
      <c r="J6" s="85"/>
      <c r="K6" s="85"/>
    </row>
    <row r="7" spans="1:11" x14ac:dyDescent="0.25">
      <c r="A7" s="112" t="s">
        <v>61</v>
      </c>
      <c r="B7" s="113">
        <v>66952197279</v>
      </c>
      <c r="C7" s="114" t="s">
        <v>84</v>
      </c>
      <c r="D7" s="113" t="s">
        <v>59</v>
      </c>
      <c r="E7" s="113" t="s">
        <v>87</v>
      </c>
      <c r="F7" s="115">
        <v>295599.734</v>
      </c>
      <c r="H7" s="85"/>
      <c r="I7" s="85"/>
      <c r="J7" s="85"/>
      <c r="K7" s="85"/>
    </row>
    <row r="8" spans="1:11" x14ac:dyDescent="0.25">
      <c r="A8" s="112" t="s">
        <v>62</v>
      </c>
      <c r="B8" s="116" t="s">
        <v>82</v>
      </c>
      <c r="C8" s="114" t="s">
        <v>85</v>
      </c>
      <c r="D8" s="113" t="s">
        <v>59</v>
      </c>
      <c r="E8" s="113" t="s">
        <v>60</v>
      </c>
      <c r="F8" s="115">
        <v>173144.079</v>
      </c>
      <c r="H8" s="85"/>
      <c r="I8" s="85"/>
      <c r="J8" s="85"/>
      <c r="K8" s="85"/>
    </row>
    <row r="9" spans="1:11" x14ac:dyDescent="0.25">
      <c r="A9" s="112" t="s">
        <v>63</v>
      </c>
      <c r="B9" s="113">
        <v>80145324726</v>
      </c>
      <c r="C9" s="114" t="s">
        <v>115</v>
      </c>
      <c r="D9" s="113" t="s">
        <v>59</v>
      </c>
      <c r="E9" s="113" t="s">
        <v>60</v>
      </c>
      <c r="F9" s="115">
        <v>136729.49</v>
      </c>
      <c r="H9" s="85"/>
      <c r="I9" s="85"/>
      <c r="J9" s="85"/>
      <c r="K9" s="85"/>
    </row>
    <row r="10" spans="1:11" x14ac:dyDescent="0.25">
      <c r="A10" s="112" t="s">
        <v>64</v>
      </c>
      <c r="B10" s="113">
        <v>23412849119</v>
      </c>
      <c r="C10" s="114" t="s">
        <v>86</v>
      </c>
      <c r="D10" s="113" t="s">
        <v>59</v>
      </c>
      <c r="E10" s="113" t="s">
        <v>88</v>
      </c>
      <c r="F10" s="115">
        <v>133955.166</v>
      </c>
      <c r="H10" s="85"/>
      <c r="I10" s="85"/>
      <c r="J10" s="85"/>
      <c r="K10" s="85"/>
    </row>
    <row r="11" spans="1:11" x14ac:dyDescent="0.25">
      <c r="A11" s="138" t="s">
        <v>113</v>
      </c>
      <c r="B11" s="138"/>
      <c r="C11" s="138"/>
      <c r="D11" s="138"/>
      <c r="E11" s="138"/>
      <c r="F11" s="27">
        <f>SUM(F6:F10)</f>
        <v>1545166.166</v>
      </c>
      <c r="H11" s="85"/>
      <c r="I11" s="85"/>
      <c r="J11" s="85"/>
      <c r="K11" s="85"/>
    </row>
    <row r="12" spans="1:11" x14ac:dyDescent="0.25">
      <c r="A12" s="139" t="s">
        <v>114</v>
      </c>
      <c r="B12" s="139"/>
      <c r="C12" s="139"/>
      <c r="D12" s="139"/>
      <c r="E12" s="139"/>
      <c r="F12" s="26">
        <v>3039823.8870000001</v>
      </c>
      <c r="H12" s="85"/>
      <c r="I12" s="85"/>
      <c r="J12" s="85"/>
      <c r="K12" s="85"/>
    </row>
    <row r="13" spans="1:11" x14ac:dyDescent="0.25">
      <c r="A13" s="140" t="s">
        <v>81</v>
      </c>
      <c r="B13" s="140"/>
      <c r="C13" s="140"/>
      <c r="D13" s="140"/>
      <c r="E13" s="140"/>
      <c r="F13" s="117">
        <f>F11/F12</f>
        <v>0.5083077913190962</v>
      </c>
      <c r="H13" s="85"/>
      <c r="I13" s="85"/>
      <c r="J13" s="85"/>
      <c r="K13" s="85"/>
    </row>
    <row r="14" spans="1:11" x14ac:dyDescent="0.25">
      <c r="A14" s="94" t="s">
        <v>52</v>
      </c>
    </row>
  </sheetData>
  <mergeCells count="4">
    <mergeCell ref="A11:E11"/>
    <mergeCell ref="A12:E12"/>
    <mergeCell ref="A13:E13"/>
    <mergeCell ref="A4:F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9"/>
  <sheetViews>
    <sheetView workbookViewId="0">
      <selection activeCell="A4" sqref="A4:O4"/>
    </sheetView>
  </sheetViews>
  <sheetFormatPr defaultRowHeight="15" x14ac:dyDescent="0.25"/>
  <cols>
    <col min="1" max="1" width="25" style="85" customWidth="1"/>
    <col min="2" max="2" width="20" style="85" customWidth="1"/>
    <col min="3" max="3" width="2.5703125" style="85" customWidth="1"/>
    <col min="4" max="256" width="9.140625" style="85"/>
    <col min="257" max="257" width="31.140625" style="85" customWidth="1"/>
    <col min="258" max="258" width="20" style="85" customWidth="1"/>
    <col min="259" max="259" width="2.5703125" style="85" customWidth="1"/>
    <col min="260" max="512" width="9.140625" style="85"/>
    <col min="513" max="513" width="31.140625" style="85" customWidth="1"/>
    <col min="514" max="514" width="20" style="85" customWidth="1"/>
    <col min="515" max="515" width="2.5703125" style="85" customWidth="1"/>
    <col min="516" max="768" width="9.140625" style="85"/>
    <col min="769" max="769" width="31.140625" style="85" customWidth="1"/>
    <col min="770" max="770" width="20" style="85" customWidth="1"/>
    <col min="771" max="771" width="2.5703125" style="85" customWidth="1"/>
    <col min="772" max="1024" width="9.140625" style="85"/>
    <col min="1025" max="1025" width="31.140625" style="85" customWidth="1"/>
    <col min="1026" max="1026" width="20" style="85" customWidth="1"/>
    <col min="1027" max="1027" width="2.5703125" style="85" customWidth="1"/>
    <col min="1028" max="1280" width="9.140625" style="85"/>
    <col min="1281" max="1281" width="31.140625" style="85" customWidth="1"/>
    <col min="1282" max="1282" width="20" style="85" customWidth="1"/>
    <col min="1283" max="1283" width="2.5703125" style="85" customWidth="1"/>
    <col min="1284" max="1536" width="9.140625" style="85"/>
    <col min="1537" max="1537" width="31.140625" style="85" customWidth="1"/>
    <col min="1538" max="1538" width="20" style="85" customWidth="1"/>
    <col min="1539" max="1539" width="2.5703125" style="85" customWidth="1"/>
    <col min="1540" max="1792" width="9.140625" style="85"/>
    <col min="1793" max="1793" width="31.140625" style="85" customWidth="1"/>
    <col min="1794" max="1794" width="20" style="85" customWidth="1"/>
    <col min="1795" max="1795" width="2.5703125" style="85" customWidth="1"/>
    <col min="1796" max="2048" width="9.140625" style="85"/>
    <col min="2049" max="2049" width="31.140625" style="85" customWidth="1"/>
    <col min="2050" max="2050" width="20" style="85" customWidth="1"/>
    <col min="2051" max="2051" width="2.5703125" style="85" customWidth="1"/>
    <col min="2052" max="2304" width="9.140625" style="85"/>
    <col min="2305" max="2305" width="31.140625" style="85" customWidth="1"/>
    <col min="2306" max="2306" width="20" style="85" customWidth="1"/>
    <col min="2307" max="2307" width="2.5703125" style="85" customWidth="1"/>
    <col min="2308" max="2560" width="9.140625" style="85"/>
    <col min="2561" max="2561" width="31.140625" style="85" customWidth="1"/>
    <col min="2562" max="2562" width="20" style="85" customWidth="1"/>
    <col min="2563" max="2563" width="2.5703125" style="85" customWidth="1"/>
    <col min="2564" max="2816" width="9.140625" style="85"/>
    <col min="2817" max="2817" width="31.140625" style="85" customWidth="1"/>
    <col min="2818" max="2818" width="20" style="85" customWidth="1"/>
    <col min="2819" max="2819" width="2.5703125" style="85" customWidth="1"/>
    <col min="2820" max="3072" width="9.140625" style="85"/>
    <col min="3073" max="3073" width="31.140625" style="85" customWidth="1"/>
    <col min="3074" max="3074" width="20" style="85" customWidth="1"/>
    <col min="3075" max="3075" width="2.5703125" style="85" customWidth="1"/>
    <col min="3076" max="3328" width="9.140625" style="85"/>
    <col min="3329" max="3329" width="31.140625" style="85" customWidth="1"/>
    <col min="3330" max="3330" width="20" style="85" customWidth="1"/>
    <col min="3331" max="3331" width="2.5703125" style="85" customWidth="1"/>
    <col min="3332" max="3584" width="9.140625" style="85"/>
    <col min="3585" max="3585" width="31.140625" style="85" customWidth="1"/>
    <col min="3586" max="3586" width="20" style="85" customWidth="1"/>
    <col min="3587" max="3587" width="2.5703125" style="85" customWidth="1"/>
    <col min="3588" max="3840" width="9.140625" style="85"/>
    <col min="3841" max="3841" width="31.140625" style="85" customWidth="1"/>
    <col min="3842" max="3842" width="20" style="85" customWidth="1"/>
    <col min="3843" max="3843" width="2.5703125" style="85" customWidth="1"/>
    <col min="3844" max="4096" width="9.140625" style="85"/>
    <col min="4097" max="4097" width="31.140625" style="85" customWidth="1"/>
    <col min="4098" max="4098" width="20" style="85" customWidth="1"/>
    <col min="4099" max="4099" width="2.5703125" style="85" customWidth="1"/>
    <col min="4100" max="4352" width="9.140625" style="85"/>
    <col min="4353" max="4353" width="31.140625" style="85" customWidth="1"/>
    <col min="4354" max="4354" width="20" style="85" customWidth="1"/>
    <col min="4355" max="4355" width="2.5703125" style="85" customWidth="1"/>
    <col min="4356" max="4608" width="9.140625" style="85"/>
    <col min="4609" max="4609" width="31.140625" style="85" customWidth="1"/>
    <col min="4610" max="4610" width="20" style="85" customWidth="1"/>
    <col min="4611" max="4611" width="2.5703125" style="85" customWidth="1"/>
    <col min="4612" max="4864" width="9.140625" style="85"/>
    <col min="4865" max="4865" width="31.140625" style="85" customWidth="1"/>
    <col min="4866" max="4866" width="20" style="85" customWidth="1"/>
    <col min="4867" max="4867" width="2.5703125" style="85" customWidth="1"/>
    <col min="4868" max="5120" width="9.140625" style="85"/>
    <col min="5121" max="5121" width="31.140625" style="85" customWidth="1"/>
    <col min="5122" max="5122" width="20" style="85" customWidth="1"/>
    <col min="5123" max="5123" width="2.5703125" style="85" customWidth="1"/>
    <col min="5124" max="5376" width="9.140625" style="85"/>
    <col min="5377" max="5377" width="31.140625" style="85" customWidth="1"/>
    <col min="5378" max="5378" width="20" style="85" customWidth="1"/>
    <col min="5379" max="5379" width="2.5703125" style="85" customWidth="1"/>
    <col min="5380" max="5632" width="9.140625" style="85"/>
    <col min="5633" max="5633" width="31.140625" style="85" customWidth="1"/>
    <col min="5634" max="5634" width="20" style="85" customWidth="1"/>
    <col min="5635" max="5635" width="2.5703125" style="85" customWidth="1"/>
    <col min="5636" max="5888" width="9.140625" style="85"/>
    <col min="5889" max="5889" width="31.140625" style="85" customWidth="1"/>
    <col min="5890" max="5890" width="20" style="85" customWidth="1"/>
    <col min="5891" max="5891" width="2.5703125" style="85" customWidth="1"/>
    <col min="5892" max="6144" width="9.140625" style="85"/>
    <col min="6145" max="6145" width="31.140625" style="85" customWidth="1"/>
    <col min="6146" max="6146" width="20" style="85" customWidth="1"/>
    <col min="6147" max="6147" width="2.5703125" style="85" customWidth="1"/>
    <col min="6148" max="6400" width="9.140625" style="85"/>
    <col min="6401" max="6401" width="31.140625" style="85" customWidth="1"/>
    <col min="6402" max="6402" width="20" style="85" customWidth="1"/>
    <col min="6403" max="6403" width="2.5703125" style="85" customWidth="1"/>
    <col min="6404" max="6656" width="9.140625" style="85"/>
    <col min="6657" max="6657" width="31.140625" style="85" customWidth="1"/>
    <col min="6658" max="6658" width="20" style="85" customWidth="1"/>
    <col min="6659" max="6659" width="2.5703125" style="85" customWidth="1"/>
    <col min="6660" max="6912" width="9.140625" style="85"/>
    <col min="6913" max="6913" width="31.140625" style="85" customWidth="1"/>
    <col min="6914" max="6914" width="20" style="85" customWidth="1"/>
    <col min="6915" max="6915" width="2.5703125" style="85" customWidth="1"/>
    <col min="6916" max="7168" width="9.140625" style="85"/>
    <col min="7169" max="7169" width="31.140625" style="85" customWidth="1"/>
    <col min="7170" max="7170" width="20" style="85" customWidth="1"/>
    <col min="7171" max="7171" width="2.5703125" style="85" customWidth="1"/>
    <col min="7172" max="7424" width="9.140625" style="85"/>
    <col min="7425" max="7425" width="31.140625" style="85" customWidth="1"/>
    <col min="7426" max="7426" width="20" style="85" customWidth="1"/>
    <col min="7427" max="7427" width="2.5703125" style="85" customWidth="1"/>
    <col min="7428" max="7680" width="9.140625" style="85"/>
    <col min="7681" max="7681" width="31.140625" style="85" customWidth="1"/>
    <col min="7682" max="7682" width="20" style="85" customWidth="1"/>
    <col min="7683" max="7683" width="2.5703125" style="85" customWidth="1"/>
    <col min="7684" max="7936" width="9.140625" style="85"/>
    <col min="7937" max="7937" width="31.140625" style="85" customWidth="1"/>
    <col min="7938" max="7938" width="20" style="85" customWidth="1"/>
    <col min="7939" max="7939" width="2.5703125" style="85" customWidth="1"/>
    <col min="7940" max="8192" width="9.140625" style="85"/>
    <col min="8193" max="8193" width="31.140625" style="85" customWidth="1"/>
    <col min="8194" max="8194" width="20" style="85" customWidth="1"/>
    <col min="8195" max="8195" width="2.5703125" style="85" customWidth="1"/>
    <col min="8196" max="8448" width="9.140625" style="85"/>
    <col min="8449" max="8449" width="31.140625" style="85" customWidth="1"/>
    <col min="8450" max="8450" width="20" style="85" customWidth="1"/>
    <col min="8451" max="8451" width="2.5703125" style="85" customWidth="1"/>
    <col min="8452" max="8704" width="9.140625" style="85"/>
    <col min="8705" max="8705" width="31.140625" style="85" customWidth="1"/>
    <col min="8706" max="8706" width="20" style="85" customWidth="1"/>
    <col min="8707" max="8707" width="2.5703125" style="85" customWidth="1"/>
    <col min="8708" max="8960" width="9.140625" style="85"/>
    <col min="8961" max="8961" width="31.140625" style="85" customWidth="1"/>
    <col min="8962" max="8962" width="20" style="85" customWidth="1"/>
    <col min="8963" max="8963" width="2.5703125" style="85" customWidth="1"/>
    <col min="8964" max="9216" width="9.140625" style="85"/>
    <col min="9217" max="9217" width="31.140625" style="85" customWidth="1"/>
    <col min="9218" max="9218" width="20" style="85" customWidth="1"/>
    <col min="9219" max="9219" width="2.5703125" style="85" customWidth="1"/>
    <col min="9220" max="9472" width="9.140625" style="85"/>
    <col min="9473" max="9473" width="31.140625" style="85" customWidth="1"/>
    <col min="9474" max="9474" width="20" style="85" customWidth="1"/>
    <col min="9475" max="9475" width="2.5703125" style="85" customWidth="1"/>
    <col min="9476" max="9728" width="9.140625" style="85"/>
    <col min="9729" max="9729" width="31.140625" style="85" customWidth="1"/>
    <col min="9730" max="9730" width="20" style="85" customWidth="1"/>
    <col min="9731" max="9731" width="2.5703125" style="85" customWidth="1"/>
    <col min="9732" max="9984" width="9.140625" style="85"/>
    <col min="9985" max="9985" width="31.140625" style="85" customWidth="1"/>
    <col min="9986" max="9986" width="20" style="85" customWidth="1"/>
    <col min="9987" max="9987" width="2.5703125" style="85" customWidth="1"/>
    <col min="9988" max="10240" width="9.140625" style="85"/>
    <col min="10241" max="10241" width="31.140625" style="85" customWidth="1"/>
    <col min="10242" max="10242" width="20" style="85" customWidth="1"/>
    <col min="10243" max="10243" width="2.5703125" style="85" customWidth="1"/>
    <col min="10244" max="10496" width="9.140625" style="85"/>
    <col min="10497" max="10497" width="31.140625" style="85" customWidth="1"/>
    <col min="10498" max="10498" width="20" style="85" customWidth="1"/>
    <col min="10499" max="10499" width="2.5703125" style="85" customWidth="1"/>
    <col min="10500" max="10752" width="9.140625" style="85"/>
    <col min="10753" max="10753" width="31.140625" style="85" customWidth="1"/>
    <col min="10754" max="10754" width="20" style="85" customWidth="1"/>
    <col min="10755" max="10755" width="2.5703125" style="85" customWidth="1"/>
    <col min="10756" max="11008" width="9.140625" style="85"/>
    <col min="11009" max="11009" width="31.140625" style="85" customWidth="1"/>
    <col min="11010" max="11010" width="20" style="85" customWidth="1"/>
    <col min="11011" max="11011" width="2.5703125" style="85" customWidth="1"/>
    <col min="11012" max="11264" width="9.140625" style="85"/>
    <col min="11265" max="11265" width="31.140625" style="85" customWidth="1"/>
    <col min="11266" max="11266" width="20" style="85" customWidth="1"/>
    <col min="11267" max="11267" width="2.5703125" style="85" customWidth="1"/>
    <col min="11268" max="11520" width="9.140625" style="85"/>
    <col min="11521" max="11521" width="31.140625" style="85" customWidth="1"/>
    <col min="11522" max="11522" width="20" style="85" customWidth="1"/>
    <col min="11523" max="11523" width="2.5703125" style="85" customWidth="1"/>
    <col min="11524" max="11776" width="9.140625" style="85"/>
    <col min="11777" max="11777" width="31.140625" style="85" customWidth="1"/>
    <col min="11778" max="11778" width="20" style="85" customWidth="1"/>
    <col min="11779" max="11779" width="2.5703125" style="85" customWidth="1"/>
    <col min="11780" max="12032" width="9.140625" style="85"/>
    <col min="12033" max="12033" width="31.140625" style="85" customWidth="1"/>
    <col min="12034" max="12034" width="20" style="85" customWidth="1"/>
    <col min="12035" max="12035" width="2.5703125" style="85" customWidth="1"/>
    <col min="12036" max="12288" width="9.140625" style="85"/>
    <col min="12289" max="12289" width="31.140625" style="85" customWidth="1"/>
    <col min="12290" max="12290" width="20" style="85" customWidth="1"/>
    <col min="12291" max="12291" width="2.5703125" style="85" customWidth="1"/>
    <col min="12292" max="12544" width="9.140625" style="85"/>
    <col min="12545" max="12545" width="31.140625" style="85" customWidth="1"/>
    <col min="12546" max="12546" width="20" style="85" customWidth="1"/>
    <col min="12547" max="12547" width="2.5703125" style="85" customWidth="1"/>
    <col min="12548" max="12800" width="9.140625" style="85"/>
    <col min="12801" max="12801" width="31.140625" style="85" customWidth="1"/>
    <col min="12802" max="12802" width="20" style="85" customWidth="1"/>
    <col min="12803" max="12803" width="2.5703125" style="85" customWidth="1"/>
    <col min="12804" max="13056" width="9.140625" style="85"/>
    <col min="13057" max="13057" width="31.140625" style="85" customWidth="1"/>
    <col min="13058" max="13058" width="20" style="85" customWidth="1"/>
    <col min="13059" max="13059" width="2.5703125" style="85" customWidth="1"/>
    <col min="13060" max="13312" width="9.140625" style="85"/>
    <col min="13313" max="13313" width="31.140625" style="85" customWidth="1"/>
    <col min="13314" max="13314" width="20" style="85" customWidth="1"/>
    <col min="13315" max="13315" width="2.5703125" style="85" customWidth="1"/>
    <col min="13316" max="13568" width="9.140625" style="85"/>
    <col min="13569" max="13569" width="31.140625" style="85" customWidth="1"/>
    <col min="13570" max="13570" width="20" style="85" customWidth="1"/>
    <col min="13571" max="13571" width="2.5703125" style="85" customWidth="1"/>
    <col min="13572" max="13824" width="9.140625" style="85"/>
    <col min="13825" max="13825" width="31.140625" style="85" customWidth="1"/>
    <col min="13826" max="13826" width="20" style="85" customWidth="1"/>
    <col min="13827" max="13827" width="2.5703125" style="85" customWidth="1"/>
    <col min="13828" max="14080" width="9.140625" style="85"/>
    <col min="14081" max="14081" width="31.140625" style="85" customWidth="1"/>
    <col min="14082" max="14082" width="20" style="85" customWidth="1"/>
    <col min="14083" max="14083" width="2.5703125" style="85" customWidth="1"/>
    <col min="14084" max="14336" width="9.140625" style="85"/>
    <col min="14337" max="14337" width="31.140625" style="85" customWidth="1"/>
    <col min="14338" max="14338" width="20" style="85" customWidth="1"/>
    <col min="14339" max="14339" width="2.5703125" style="85" customWidth="1"/>
    <col min="14340" max="14592" width="9.140625" style="85"/>
    <col min="14593" max="14593" width="31.140625" style="85" customWidth="1"/>
    <col min="14594" max="14594" width="20" style="85" customWidth="1"/>
    <col min="14595" max="14595" width="2.5703125" style="85" customWidth="1"/>
    <col min="14596" max="14848" width="9.140625" style="85"/>
    <col min="14849" max="14849" width="31.140625" style="85" customWidth="1"/>
    <col min="14850" max="14850" width="20" style="85" customWidth="1"/>
    <col min="14851" max="14851" width="2.5703125" style="85" customWidth="1"/>
    <col min="14852" max="15104" width="9.140625" style="85"/>
    <col min="15105" max="15105" width="31.140625" style="85" customWidth="1"/>
    <col min="15106" max="15106" width="20" style="85" customWidth="1"/>
    <col min="15107" max="15107" width="2.5703125" style="85" customWidth="1"/>
    <col min="15108" max="15360" width="9.140625" style="85"/>
    <col min="15361" max="15361" width="31.140625" style="85" customWidth="1"/>
    <col min="15362" max="15362" width="20" style="85" customWidth="1"/>
    <col min="15363" max="15363" width="2.5703125" style="85" customWidth="1"/>
    <col min="15364" max="15616" width="9.140625" style="85"/>
    <col min="15617" max="15617" width="31.140625" style="85" customWidth="1"/>
    <col min="15618" max="15618" width="20" style="85" customWidth="1"/>
    <col min="15619" max="15619" width="2.5703125" style="85" customWidth="1"/>
    <col min="15620" max="15872" width="9.140625" style="85"/>
    <col min="15873" max="15873" width="31.140625" style="85" customWidth="1"/>
    <col min="15874" max="15874" width="20" style="85" customWidth="1"/>
    <col min="15875" max="15875" width="2.5703125" style="85" customWidth="1"/>
    <col min="15876" max="16128" width="9.140625" style="85"/>
    <col min="16129" max="16129" width="31.140625" style="85" customWidth="1"/>
    <col min="16130" max="16130" width="20" style="85" customWidth="1"/>
    <col min="16131" max="16131" width="2.5703125" style="85" customWidth="1"/>
    <col min="16132" max="16384" width="9.140625" style="85"/>
  </cols>
  <sheetData>
    <row r="3" spans="1:15" x14ac:dyDescent="0.25">
      <c r="A3" s="141" t="s">
        <v>121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1:15" x14ac:dyDescent="0.25">
      <c r="A4" s="143" t="s">
        <v>104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</row>
    <row r="5" spans="1:15" ht="24" x14ac:dyDescent="0.25">
      <c r="A5" s="110" t="s">
        <v>107</v>
      </c>
      <c r="B5" s="110" t="s">
        <v>105</v>
      </c>
    </row>
    <row r="6" spans="1:15" ht="15" customHeight="1" x14ac:dyDescent="0.25">
      <c r="A6" s="118" t="s">
        <v>77</v>
      </c>
      <c r="B6" s="119">
        <v>5192.3238206379519</v>
      </c>
      <c r="D6" s="92"/>
    </row>
    <row r="7" spans="1:15" x14ac:dyDescent="0.25">
      <c r="A7" s="118" t="s">
        <v>91</v>
      </c>
      <c r="B7" s="119">
        <v>4997.7460993735649</v>
      </c>
    </row>
    <row r="8" spans="1:15" ht="15" customHeight="1" x14ac:dyDescent="0.25">
      <c r="A8" s="118" t="s">
        <v>2</v>
      </c>
      <c r="B8" s="119">
        <v>5970.8372666092755</v>
      </c>
    </row>
    <row r="18" spans="4:4" x14ac:dyDescent="0.25">
      <c r="D18" s="94" t="s">
        <v>46</v>
      </c>
    </row>
    <row r="19" spans="4:4" x14ac:dyDescent="0.25">
      <c r="D19" s="93"/>
    </row>
  </sheetData>
  <mergeCells count="2">
    <mergeCell ref="A3:O3"/>
    <mergeCell ref="A4:O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8"/>
  <sheetViews>
    <sheetView workbookViewId="0">
      <selection activeCell="A4" sqref="A4:M4"/>
    </sheetView>
  </sheetViews>
  <sheetFormatPr defaultRowHeight="15" x14ac:dyDescent="0.25"/>
  <cols>
    <col min="2" max="2" width="6.42578125" customWidth="1"/>
    <col min="5" max="5" width="5.42578125" bestFit="1" customWidth="1"/>
    <col min="11" max="11" width="9" customWidth="1"/>
  </cols>
  <sheetData>
    <row r="3" spans="1:13" x14ac:dyDescent="0.25">
      <c r="A3" s="29" t="s">
        <v>120</v>
      </c>
      <c r="B3" s="29"/>
      <c r="C3" s="111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3" x14ac:dyDescent="0.25">
      <c r="A4" s="130" t="s">
        <v>0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</row>
    <row r="5" spans="1:13" x14ac:dyDescent="0.25">
      <c r="A5" s="144" t="s">
        <v>47</v>
      </c>
      <c r="B5" s="144" t="s">
        <v>4</v>
      </c>
      <c r="C5" s="144"/>
      <c r="D5" s="144"/>
      <c r="E5" s="144" t="s">
        <v>29</v>
      </c>
      <c r="F5" s="144"/>
      <c r="G5" s="144"/>
      <c r="H5" s="144" t="s">
        <v>30</v>
      </c>
      <c r="I5" s="144"/>
      <c r="J5" s="144"/>
      <c r="K5" s="144" t="s">
        <v>48</v>
      </c>
      <c r="L5" s="144"/>
      <c r="M5" s="144"/>
    </row>
    <row r="6" spans="1:13" x14ac:dyDescent="0.25">
      <c r="A6" s="144"/>
      <c r="B6" s="73" t="s">
        <v>49</v>
      </c>
      <c r="C6" s="72" t="s">
        <v>79</v>
      </c>
      <c r="D6" s="72" t="s">
        <v>80</v>
      </c>
      <c r="E6" s="73" t="s">
        <v>49</v>
      </c>
      <c r="F6" s="72" t="s">
        <v>79</v>
      </c>
      <c r="G6" s="72" t="s">
        <v>80</v>
      </c>
      <c r="H6" s="73" t="s">
        <v>50</v>
      </c>
      <c r="I6" s="72" t="s">
        <v>79</v>
      </c>
      <c r="J6" s="72" t="s">
        <v>80</v>
      </c>
      <c r="K6" s="72" t="s">
        <v>50</v>
      </c>
      <c r="L6" s="72" t="s">
        <v>79</v>
      </c>
      <c r="M6" s="72" t="s">
        <v>80</v>
      </c>
    </row>
    <row r="7" spans="1:13" x14ac:dyDescent="0.25">
      <c r="A7" s="17" t="s">
        <v>77</v>
      </c>
      <c r="B7" s="18">
        <v>461</v>
      </c>
      <c r="C7" s="19">
        <v>40</v>
      </c>
      <c r="D7" s="20">
        <v>1</v>
      </c>
      <c r="E7" s="21">
        <v>4713</v>
      </c>
      <c r="F7" s="19">
        <v>26</v>
      </c>
      <c r="G7" s="22">
        <v>1</v>
      </c>
      <c r="H7" s="21">
        <v>3039823.8870000001</v>
      </c>
      <c r="I7" s="19">
        <v>28</v>
      </c>
      <c r="J7" s="23">
        <v>1</v>
      </c>
      <c r="K7" s="21">
        <v>158556.42199999999</v>
      </c>
      <c r="L7" s="23">
        <v>18</v>
      </c>
      <c r="M7" s="23">
        <v>1</v>
      </c>
    </row>
    <row r="8" spans="1:13" x14ac:dyDescent="0.25">
      <c r="A8" s="25" t="s">
        <v>52</v>
      </c>
    </row>
  </sheetData>
  <sortState ref="A17:U27">
    <sortCondition descending="1" ref="Q17:Q27"/>
  </sortState>
  <mergeCells count="6">
    <mergeCell ref="A4:M4"/>
    <mergeCell ref="A5:A6"/>
    <mergeCell ref="B5:D5"/>
    <mergeCell ref="E5:G5"/>
    <mergeCell ref="H5:J5"/>
    <mergeCell ref="K5:M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"/>
  <sheetViews>
    <sheetView workbookViewId="0">
      <selection activeCell="A4" sqref="A4:E4"/>
    </sheetView>
  </sheetViews>
  <sheetFormatPr defaultRowHeight="15" x14ac:dyDescent="0.25"/>
  <cols>
    <col min="1" max="1" width="42.42578125" customWidth="1"/>
    <col min="2" max="2" width="10.85546875" bestFit="1" customWidth="1"/>
    <col min="3" max="3" width="10.5703125" customWidth="1"/>
    <col min="4" max="4" width="10.28515625" customWidth="1"/>
    <col min="5" max="5" width="11" customWidth="1"/>
  </cols>
  <sheetData>
    <row r="3" spans="1:14" x14ac:dyDescent="0.25">
      <c r="A3" s="106" t="s">
        <v>117</v>
      </c>
      <c r="B3" s="106"/>
      <c r="C3" s="97"/>
      <c r="D3" s="97"/>
      <c r="E3" s="97"/>
    </row>
    <row r="4" spans="1:14" x14ac:dyDescent="0.25">
      <c r="A4" s="130" t="s">
        <v>0</v>
      </c>
      <c r="B4" s="130"/>
      <c r="C4" s="130"/>
      <c r="D4" s="130"/>
      <c r="E4" s="130"/>
    </row>
    <row r="5" spans="1:14" ht="27" customHeight="1" x14ac:dyDescent="0.25">
      <c r="A5" s="121" t="s">
        <v>67</v>
      </c>
      <c r="B5" s="121" t="s">
        <v>4</v>
      </c>
      <c r="C5" s="121" t="s">
        <v>29</v>
      </c>
      <c r="D5" s="121" t="s">
        <v>30</v>
      </c>
      <c r="E5" s="121" t="s">
        <v>68</v>
      </c>
      <c r="I5" s="85"/>
      <c r="J5" s="85"/>
      <c r="M5" s="85"/>
      <c r="N5" s="85"/>
    </row>
    <row r="6" spans="1:14" x14ac:dyDescent="0.25">
      <c r="A6" s="124" t="s">
        <v>100</v>
      </c>
      <c r="B6" s="43">
        <v>10</v>
      </c>
      <c r="C6" s="125">
        <v>337</v>
      </c>
      <c r="D6" s="126">
        <v>817162.24899999995</v>
      </c>
      <c r="E6" s="127">
        <v>29427.485000000001</v>
      </c>
      <c r="I6" s="85"/>
      <c r="J6" s="85"/>
      <c r="M6" s="85"/>
      <c r="N6" s="85"/>
    </row>
    <row r="7" spans="1:14" x14ac:dyDescent="0.25">
      <c r="A7" s="124" t="s">
        <v>69</v>
      </c>
      <c r="B7" s="43">
        <v>66</v>
      </c>
      <c r="C7" s="125">
        <v>1851</v>
      </c>
      <c r="D7" s="126">
        <v>741259.82700000005</v>
      </c>
      <c r="E7" s="127">
        <v>48755.749000000003</v>
      </c>
      <c r="I7" s="85"/>
      <c r="J7" s="85"/>
      <c r="M7" s="85"/>
      <c r="N7" s="85"/>
    </row>
    <row r="8" spans="1:14" x14ac:dyDescent="0.25">
      <c r="A8" s="124" t="s">
        <v>101</v>
      </c>
      <c r="B8" s="43">
        <v>103</v>
      </c>
      <c r="C8" s="125">
        <v>609</v>
      </c>
      <c r="D8" s="128">
        <v>527830.82499999995</v>
      </c>
      <c r="E8" s="127">
        <v>19478.769</v>
      </c>
      <c r="I8" s="85"/>
      <c r="J8" s="85"/>
      <c r="M8" s="85"/>
      <c r="N8" s="85"/>
    </row>
    <row r="9" spans="1:14" x14ac:dyDescent="0.25">
      <c r="A9" s="124" t="s">
        <v>102</v>
      </c>
      <c r="B9" s="43">
        <v>56</v>
      </c>
      <c r="C9" s="125">
        <v>521</v>
      </c>
      <c r="D9" s="126">
        <v>441016.66899999999</v>
      </c>
      <c r="E9" s="127">
        <v>26972.681</v>
      </c>
      <c r="I9" s="85"/>
      <c r="J9" s="85"/>
      <c r="M9" s="85"/>
      <c r="N9" s="85"/>
    </row>
    <row r="10" spans="1:14" x14ac:dyDescent="0.25">
      <c r="A10" s="124" t="s">
        <v>103</v>
      </c>
      <c r="B10" s="43">
        <v>25</v>
      </c>
      <c r="C10" s="125">
        <v>603</v>
      </c>
      <c r="D10" s="128">
        <v>246294.85200000001</v>
      </c>
      <c r="E10" s="127">
        <v>10783.151</v>
      </c>
      <c r="I10" s="85"/>
      <c r="J10" s="85"/>
      <c r="M10" s="85"/>
      <c r="N10" s="85"/>
    </row>
    <row r="11" spans="1:14" ht="13.5" customHeight="1" x14ac:dyDescent="0.25">
      <c r="A11" s="122" t="s">
        <v>123</v>
      </c>
      <c r="B11" s="123">
        <f>SUM(B6:B10)</f>
        <v>260</v>
      </c>
      <c r="C11" s="27">
        <f>SUM(C6:C10)</f>
        <v>3921</v>
      </c>
      <c r="D11" s="27">
        <f>SUM(D6:D10)</f>
        <v>2773564.4219999998</v>
      </c>
      <c r="E11" s="27">
        <f>SUM(E6:E10)</f>
        <v>135417.83499999999</v>
      </c>
      <c r="I11" s="85"/>
      <c r="J11" s="85"/>
      <c r="M11" s="85"/>
      <c r="N11" s="85"/>
    </row>
    <row r="12" spans="1:14" ht="13.5" customHeight="1" x14ac:dyDescent="0.25">
      <c r="A12" s="79" t="s">
        <v>89</v>
      </c>
      <c r="B12" s="80">
        <v>461</v>
      </c>
      <c r="C12" s="81">
        <v>4713</v>
      </c>
      <c r="D12" s="82">
        <v>3039823.8870000001</v>
      </c>
      <c r="E12" s="82">
        <v>158556.42199999999</v>
      </c>
      <c r="I12" s="85"/>
      <c r="J12" s="85"/>
      <c r="M12" s="85"/>
      <c r="N12" s="85"/>
    </row>
    <row r="13" spans="1:14" x14ac:dyDescent="0.25">
      <c r="A13" s="83" t="s">
        <v>124</v>
      </c>
      <c r="B13" s="84">
        <f>B11/B12</f>
        <v>0.56399132321041212</v>
      </c>
      <c r="C13" s="84">
        <f>C11/C12</f>
        <v>0.8319541693189052</v>
      </c>
      <c r="D13" s="84">
        <f>D11/D12</f>
        <v>0.9124095753906416</v>
      </c>
      <c r="E13" s="84">
        <f>E11/E12</f>
        <v>0.85406717237854923</v>
      </c>
      <c r="I13" s="85"/>
      <c r="J13" s="85"/>
      <c r="M13" s="85"/>
      <c r="N13" s="85"/>
    </row>
    <row r="14" spans="1:14" x14ac:dyDescent="0.25">
      <c r="A14" s="94" t="s">
        <v>52</v>
      </c>
    </row>
    <row r="15" spans="1:14" x14ac:dyDescent="0.25">
      <c r="A15" s="28"/>
    </row>
    <row r="17" spans="1:1" x14ac:dyDescent="0.25">
      <c r="A17" s="85"/>
    </row>
    <row r="18" spans="1:1" x14ac:dyDescent="0.25">
      <c r="A18" s="85"/>
    </row>
    <row r="19" spans="1:1" x14ac:dyDescent="0.25">
      <c r="A19" s="85"/>
    </row>
    <row r="20" spans="1:1" x14ac:dyDescent="0.25">
      <c r="A20" s="85"/>
    </row>
    <row r="21" spans="1:1" x14ac:dyDescent="0.25">
      <c r="A21" s="85"/>
    </row>
    <row r="22" spans="1:1" x14ac:dyDescent="0.25">
      <c r="A22" s="85"/>
    </row>
    <row r="23" spans="1:1" x14ac:dyDescent="0.25">
      <c r="A23" s="85"/>
    </row>
    <row r="24" spans="1:1" x14ac:dyDescent="0.25">
      <c r="A24" s="85"/>
    </row>
    <row r="25" spans="1:1" x14ac:dyDescent="0.25">
      <c r="A25" s="85"/>
    </row>
  </sheetData>
  <mergeCells count="1">
    <mergeCell ref="A4:E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zoomScaleNormal="100" workbookViewId="0">
      <selection activeCell="A4" sqref="A4:Q4"/>
    </sheetView>
  </sheetViews>
  <sheetFormatPr defaultRowHeight="15" x14ac:dyDescent="0.25"/>
  <cols>
    <col min="1" max="1" width="7.28515625" style="85" customWidth="1"/>
    <col min="2" max="2" width="11" style="85" customWidth="1"/>
    <col min="3" max="3" width="9.5703125" style="85" customWidth="1"/>
    <col min="4" max="4" width="16.28515625" style="85" bestFit="1" customWidth="1"/>
    <col min="5" max="6" width="9.5703125" style="85" customWidth="1"/>
    <col min="7" max="256" width="9.140625" style="85"/>
    <col min="257" max="257" width="7.28515625" style="85" customWidth="1"/>
    <col min="258" max="258" width="11" style="85" customWidth="1"/>
    <col min="259" max="259" width="9.5703125" style="85" customWidth="1"/>
    <col min="260" max="260" width="16.28515625" style="85" bestFit="1" customWidth="1"/>
    <col min="261" max="262" width="9.5703125" style="85" customWidth="1"/>
    <col min="263" max="512" width="9.140625" style="85"/>
    <col min="513" max="513" width="7.28515625" style="85" customWidth="1"/>
    <col min="514" max="514" width="11" style="85" customWidth="1"/>
    <col min="515" max="515" width="9.5703125" style="85" customWidth="1"/>
    <col min="516" max="516" width="16.28515625" style="85" bestFit="1" customWidth="1"/>
    <col min="517" max="518" width="9.5703125" style="85" customWidth="1"/>
    <col min="519" max="768" width="9.140625" style="85"/>
    <col min="769" max="769" width="7.28515625" style="85" customWidth="1"/>
    <col min="770" max="770" width="11" style="85" customWidth="1"/>
    <col min="771" max="771" width="9.5703125" style="85" customWidth="1"/>
    <col min="772" max="772" width="16.28515625" style="85" bestFit="1" customWidth="1"/>
    <col min="773" max="774" width="9.5703125" style="85" customWidth="1"/>
    <col min="775" max="1024" width="9.140625" style="85"/>
    <col min="1025" max="1025" width="7.28515625" style="85" customWidth="1"/>
    <col min="1026" max="1026" width="11" style="85" customWidth="1"/>
    <col min="1027" max="1027" width="9.5703125" style="85" customWidth="1"/>
    <col min="1028" max="1028" width="16.28515625" style="85" bestFit="1" customWidth="1"/>
    <col min="1029" max="1030" width="9.5703125" style="85" customWidth="1"/>
    <col min="1031" max="1280" width="9.140625" style="85"/>
    <col min="1281" max="1281" width="7.28515625" style="85" customWidth="1"/>
    <col min="1282" max="1282" width="11" style="85" customWidth="1"/>
    <col min="1283" max="1283" width="9.5703125" style="85" customWidth="1"/>
    <col min="1284" max="1284" width="16.28515625" style="85" bestFit="1" customWidth="1"/>
    <col min="1285" max="1286" width="9.5703125" style="85" customWidth="1"/>
    <col min="1287" max="1536" width="9.140625" style="85"/>
    <col min="1537" max="1537" width="7.28515625" style="85" customWidth="1"/>
    <col min="1538" max="1538" width="11" style="85" customWidth="1"/>
    <col min="1539" max="1539" width="9.5703125" style="85" customWidth="1"/>
    <col min="1540" max="1540" width="16.28515625" style="85" bestFit="1" customWidth="1"/>
    <col min="1541" max="1542" width="9.5703125" style="85" customWidth="1"/>
    <col min="1543" max="1792" width="9.140625" style="85"/>
    <col min="1793" max="1793" width="7.28515625" style="85" customWidth="1"/>
    <col min="1794" max="1794" width="11" style="85" customWidth="1"/>
    <col min="1795" max="1795" width="9.5703125" style="85" customWidth="1"/>
    <col min="1796" max="1796" width="16.28515625" style="85" bestFit="1" customWidth="1"/>
    <col min="1797" max="1798" width="9.5703125" style="85" customWidth="1"/>
    <col min="1799" max="2048" width="9.140625" style="85"/>
    <col min="2049" max="2049" width="7.28515625" style="85" customWidth="1"/>
    <col min="2050" max="2050" width="11" style="85" customWidth="1"/>
    <col min="2051" max="2051" width="9.5703125" style="85" customWidth="1"/>
    <col min="2052" max="2052" width="16.28515625" style="85" bestFit="1" customWidth="1"/>
    <col min="2053" max="2054" width="9.5703125" style="85" customWidth="1"/>
    <col min="2055" max="2304" width="9.140625" style="85"/>
    <col min="2305" max="2305" width="7.28515625" style="85" customWidth="1"/>
    <col min="2306" max="2306" width="11" style="85" customWidth="1"/>
    <col min="2307" max="2307" width="9.5703125" style="85" customWidth="1"/>
    <col min="2308" max="2308" width="16.28515625" style="85" bestFit="1" customWidth="1"/>
    <col min="2309" max="2310" width="9.5703125" style="85" customWidth="1"/>
    <col min="2311" max="2560" width="9.140625" style="85"/>
    <col min="2561" max="2561" width="7.28515625" style="85" customWidth="1"/>
    <col min="2562" max="2562" width="11" style="85" customWidth="1"/>
    <col min="2563" max="2563" width="9.5703125" style="85" customWidth="1"/>
    <col min="2564" max="2564" width="16.28515625" style="85" bestFit="1" customWidth="1"/>
    <col min="2565" max="2566" width="9.5703125" style="85" customWidth="1"/>
    <col min="2567" max="2816" width="9.140625" style="85"/>
    <col min="2817" max="2817" width="7.28515625" style="85" customWidth="1"/>
    <col min="2818" max="2818" width="11" style="85" customWidth="1"/>
    <col min="2819" max="2819" width="9.5703125" style="85" customWidth="1"/>
    <col min="2820" max="2820" width="16.28515625" style="85" bestFit="1" customWidth="1"/>
    <col min="2821" max="2822" width="9.5703125" style="85" customWidth="1"/>
    <col min="2823" max="3072" width="9.140625" style="85"/>
    <col min="3073" max="3073" width="7.28515625" style="85" customWidth="1"/>
    <col min="3074" max="3074" width="11" style="85" customWidth="1"/>
    <col min="3075" max="3075" width="9.5703125" style="85" customWidth="1"/>
    <col min="3076" max="3076" width="16.28515625" style="85" bestFit="1" customWidth="1"/>
    <col min="3077" max="3078" width="9.5703125" style="85" customWidth="1"/>
    <col min="3079" max="3328" width="9.140625" style="85"/>
    <col min="3329" max="3329" width="7.28515625" style="85" customWidth="1"/>
    <col min="3330" max="3330" width="11" style="85" customWidth="1"/>
    <col min="3331" max="3331" width="9.5703125" style="85" customWidth="1"/>
    <col min="3332" max="3332" width="16.28515625" style="85" bestFit="1" customWidth="1"/>
    <col min="3333" max="3334" width="9.5703125" style="85" customWidth="1"/>
    <col min="3335" max="3584" width="9.140625" style="85"/>
    <col min="3585" max="3585" width="7.28515625" style="85" customWidth="1"/>
    <col min="3586" max="3586" width="11" style="85" customWidth="1"/>
    <col min="3587" max="3587" width="9.5703125" style="85" customWidth="1"/>
    <col min="3588" max="3588" width="16.28515625" style="85" bestFit="1" customWidth="1"/>
    <col min="3589" max="3590" width="9.5703125" style="85" customWidth="1"/>
    <col min="3591" max="3840" width="9.140625" style="85"/>
    <col min="3841" max="3841" width="7.28515625" style="85" customWidth="1"/>
    <col min="3842" max="3842" width="11" style="85" customWidth="1"/>
    <col min="3843" max="3843" width="9.5703125" style="85" customWidth="1"/>
    <col min="3844" max="3844" width="16.28515625" style="85" bestFit="1" customWidth="1"/>
    <col min="3845" max="3846" width="9.5703125" style="85" customWidth="1"/>
    <col min="3847" max="4096" width="9.140625" style="85"/>
    <col min="4097" max="4097" width="7.28515625" style="85" customWidth="1"/>
    <col min="4098" max="4098" width="11" style="85" customWidth="1"/>
    <col min="4099" max="4099" width="9.5703125" style="85" customWidth="1"/>
    <col min="4100" max="4100" width="16.28515625" style="85" bestFit="1" customWidth="1"/>
    <col min="4101" max="4102" width="9.5703125" style="85" customWidth="1"/>
    <col min="4103" max="4352" width="9.140625" style="85"/>
    <col min="4353" max="4353" width="7.28515625" style="85" customWidth="1"/>
    <col min="4354" max="4354" width="11" style="85" customWidth="1"/>
    <col min="4355" max="4355" width="9.5703125" style="85" customWidth="1"/>
    <col min="4356" max="4356" width="16.28515625" style="85" bestFit="1" customWidth="1"/>
    <col min="4357" max="4358" width="9.5703125" style="85" customWidth="1"/>
    <col min="4359" max="4608" width="9.140625" style="85"/>
    <col min="4609" max="4609" width="7.28515625" style="85" customWidth="1"/>
    <col min="4610" max="4610" width="11" style="85" customWidth="1"/>
    <col min="4611" max="4611" width="9.5703125" style="85" customWidth="1"/>
    <col min="4612" max="4612" width="16.28515625" style="85" bestFit="1" customWidth="1"/>
    <col min="4613" max="4614" width="9.5703125" style="85" customWidth="1"/>
    <col min="4615" max="4864" width="9.140625" style="85"/>
    <col min="4865" max="4865" width="7.28515625" style="85" customWidth="1"/>
    <col min="4866" max="4866" width="11" style="85" customWidth="1"/>
    <col min="4867" max="4867" width="9.5703125" style="85" customWidth="1"/>
    <col min="4868" max="4868" width="16.28515625" style="85" bestFit="1" customWidth="1"/>
    <col min="4869" max="4870" width="9.5703125" style="85" customWidth="1"/>
    <col min="4871" max="5120" width="9.140625" style="85"/>
    <col min="5121" max="5121" width="7.28515625" style="85" customWidth="1"/>
    <col min="5122" max="5122" width="11" style="85" customWidth="1"/>
    <col min="5123" max="5123" width="9.5703125" style="85" customWidth="1"/>
    <col min="5124" max="5124" width="16.28515625" style="85" bestFit="1" customWidth="1"/>
    <col min="5125" max="5126" width="9.5703125" style="85" customWidth="1"/>
    <col min="5127" max="5376" width="9.140625" style="85"/>
    <col min="5377" max="5377" width="7.28515625" style="85" customWidth="1"/>
    <col min="5378" max="5378" width="11" style="85" customWidth="1"/>
    <col min="5379" max="5379" width="9.5703125" style="85" customWidth="1"/>
    <col min="5380" max="5380" width="16.28515625" style="85" bestFit="1" customWidth="1"/>
    <col min="5381" max="5382" width="9.5703125" style="85" customWidth="1"/>
    <col min="5383" max="5632" width="9.140625" style="85"/>
    <col min="5633" max="5633" width="7.28515625" style="85" customWidth="1"/>
    <col min="5634" max="5634" width="11" style="85" customWidth="1"/>
    <col min="5635" max="5635" width="9.5703125" style="85" customWidth="1"/>
    <col min="5636" max="5636" width="16.28515625" style="85" bestFit="1" customWidth="1"/>
    <col min="5637" max="5638" width="9.5703125" style="85" customWidth="1"/>
    <col min="5639" max="5888" width="9.140625" style="85"/>
    <col min="5889" max="5889" width="7.28515625" style="85" customWidth="1"/>
    <col min="5890" max="5890" width="11" style="85" customWidth="1"/>
    <col min="5891" max="5891" width="9.5703125" style="85" customWidth="1"/>
    <col min="5892" max="5892" width="16.28515625" style="85" bestFit="1" customWidth="1"/>
    <col min="5893" max="5894" width="9.5703125" style="85" customWidth="1"/>
    <col min="5895" max="6144" width="9.140625" style="85"/>
    <col min="6145" max="6145" width="7.28515625" style="85" customWidth="1"/>
    <col min="6146" max="6146" width="11" style="85" customWidth="1"/>
    <col min="6147" max="6147" width="9.5703125" style="85" customWidth="1"/>
    <col min="6148" max="6148" width="16.28515625" style="85" bestFit="1" customWidth="1"/>
    <col min="6149" max="6150" width="9.5703125" style="85" customWidth="1"/>
    <col min="6151" max="6400" width="9.140625" style="85"/>
    <col min="6401" max="6401" width="7.28515625" style="85" customWidth="1"/>
    <col min="6402" max="6402" width="11" style="85" customWidth="1"/>
    <col min="6403" max="6403" width="9.5703125" style="85" customWidth="1"/>
    <col min="6404" max="6404" width="16.28515625" style="85" bestFit="1" customWidth="1"/>
    <col min="6405" max="6406" width="9.5703125" style="85" customWidth="1"/>
    <col min="6407" max="6656" width="9.140625" style="85"/>
    <col min="6657" max="6657" width="7.28515625" style="85" customWidth="1"/>
    <col min="6658" max="6658" width="11" style="85" customWidth="1"/>
    <col min="6659" max="6659" width="9.5703125" style="85" customWidth="1"/>
    <col min="6660" max="6660" width="16.28515625" style="85" bestFit="1" customWidth="1"/>
    <col min="6661" max="6662" width="9.5703125" style="85" customWidth="1"/>
    <col min="6663" max="6912" width="9.140625" style="85"/>
    <col min="6913" max="6913" width="7.28515625" style="85" customWidth="1"/>
    <col min="6914" max="6914" width="11" style="85" customWidth="1"/>
    <col min="6915" max="6915" width="9.5703125" style="85" customWidth="1"/>
    <col min="6916" max="6916" width="16.28515625" style="85" bestFit="1" customWidth="1"/>
    <col min="6917" max="6918" width="9.5703125" style="85" customWidth="1"/>
    <col min="6919" max="7168" width="9.140625" style="85"/>
    <col min="7169" max="7169" width="7.28515625" style="85" customWidth="1"/>
    <col min="7170" max="7170" width="11" style="85" customWidth="1"/>
    <col min="7171" max="7171" width="9.5703125" style="85" customWidth="1"/>
    <col min="7172" max="7172" width="16.28515625" style="85" bestFit="1" customWidth="1"/>
    <col min="7173" max="7174" width="9.5703125" style="85" customWidth="1"/>
    <col min="7175" max="7424" width="9.140625" style="85"/>
    <col min="7425" max="7425" width="7.28515625" style="85" customWidth="1"/>
    <col min="7426" max="7426" width="11" style="85" customWidth="1"/>
    <col min="7427" max="7427" width="9.5703125" style="85" customWidth="1"/>
    <col min="7428" max="7428" width="16.28515625" style="85" bestFit="1" customWidth="1"/>
    <col min="7429" max="7430" width="9.5703125" style="85" customWidth="1"/>
    <col min="7431" max="7680" width="9.140625" style="85"/>
    <col min="7681" max="7681" width="7.28515625" style="85" customWidth="1"/>
    <col min="7682" max="7682" width="11" style="85" customWidth="1"/>
    <col min="7683" max="7683" width="9.5703125" style="85" customWidth="1"/>
    <col min="7684" max="7684" width="16.28515625" style="85" bestFit="1" customWidth="1"/>
    <col min="7685" max="7686" width="9.5703125" style="85" customWidth="1"/>
    <col min="7687" max="7936" width="9.140625" style="85"/>
    <col min="7937" max="7937" width="7.28515625" style="85" customWidth="1"/>
    <col min="7938" max="7938" width="11" style="85" customWidth="1"/>
    <col min="7939" max="7939" width="9.5703125" style="85" customWidth="1"/>
    <col min="7940" max="7940" width="16.28515625" style="85" bestFit="1" customWidth="1"/>
    <col min="7941" max="7942" width="9.5703125" style="85" customWidth="1"/>
    <col min="7943" max="8192" width="9.140625" style="85"/>
    <col min="8193" max="8193" width="7.28515625" style="85" customWidth="1"/>
    <col min="8194" max="8194" width="11" style="85" customWidth="1"/>
    <col min="8195" max="8195" width="9.5703125" style="85" customWidth="1"/>
    <col min="8196" max="8196" width="16.28515625" style="85" bestFit="1" customWidth="1"/>
    <col min="8197" max="8198" width="9.5703125" style="85" customWidth="1"/>
    <col min="8199" max="8448" width="9.140625" style="85"/>
    <col min="8449" max="8449" width="7.28515625" style="85" customWidth="1"/>
    <col min="8450" max="8450" width="11" style="85" customWidth="1"/>
    <col min="8451" max="8451" width="9.5703125" style="85" customWidth="1"/>
    <col min="8452" max="8452" width="16.28515625" style="85" bestFit="1" customWidth="1"/>
    <col min="8453" max="8454" width="9.5703125" style="85" customWidth="1"/>
    <col min="8455" max="8704" width="9.140625" style="85"/>
    <col min="8705" max="8705" width="7.28515625" style="85" customWidth="1"/>
    <col min="8706" max="8706" width="11" style="85" customWidth="1"/>
    <col min="8707" max="8707" width="9.5703125" style="85" customWidth="1"/>
    <col min="8708" max="8708" width="16.28515625" style="85" bestFit="1" customWidth="1"/>
    <col min="8709" max="8710" width="9.5703125" style="85" customWidth="1"/>
    <col min="8711" max="8960" width="9.140625" style="85"/>
    <col min="8961" max="8961" width="7.28515625" style="85" customWidth="1"/>
    <col min="8962" max="8962" width="11" style="85" customWidth="1"/>
    <col min="8963" max="8963" width="9.5703125" style="85" customWidth="1"/>
    <col min="8964" max="8964" width="16.28515625" style="85" bestFit="1" customWidth="1"/>
    <col min="8965" max="8966" width="9.5703125" style="85" customWidth="1"/>
    <col min="8967" max="9216" width="9.140625" style="85"/>
    <col min="9217" max="9217" width="7.28515625" style="85" customWidth="1"/>
    <col min="9218" max="9218" width="11" style="85" customWidth="1"/>
    <col min="9219" max="9219" width="9.5703125" style="85" customWidth="1"/>
    <col min="9220" max="9220" width="16.28515625" style="85" bestFit="1" customWidth="1"/>
    <col min="9221" max="9222" width="9.5703125" style="85" customWidth="1"/>
    <col min="9223" max="9472" width="9.140625" style="85"/>
    <col min="9473" max="9473" width="7.28515625" style="85" customWidth="1"/>
    <col min="9474" max="9474" width="11" style="85" customWidth="1"/>
    <col min="9475" max="9475" width="9.5703125" style="85" customWidth="1"/>
    <col min="9476" max="9476" width="16.28515625" style="85" bestFit="1" customWidth="1"/>
    <col min="9477" max="9478" width="9.5703125" style="85" customWidth="1"/>
    <col min="9479" max="9728" width="9.140625" style="85"/>
    <col min="9729" max="9729" width="7.28515625" style="85" customWidth="1"/>
    <col min="9730" max="9730" width="11" style="85" customWidth="1"/>
    <col min="9731" max="9731" width="9.5703125" style="85" customWidth="1"/>
    <col min="9732" max="9732" width="16.28515625" style="85" bestFit="1" customWidth="1"/>
    <col min="9733" max="9734" width="9.5703125" style="85" customWidth="1"/>
    <col min="9735" max="9984" width="9.140625" style="85"/>
    <col min="9985" max="9985" width="7.28515625" style="85" customWidth="1"/>
    <col min="9986" max="9986" width="11" style="85" customWidth="1"/>
    <col min="9987" max="9987" width="9.5703125" style="85" customWidth="1"/>
    <col min="9988" max="9988" width="16.28515625" style="85" bestFit="1" customWidth="1"/>
    <col min="9989" max="9990" width="9.5703125" style="85" customWidth="1"/>
    <col min="9991" max="10240" width="9.140625" style="85"/>
    <col min="10241" max="10241" width="7.28515625" style="85" customWidth="1"/>
    <col min="10242" max="10242" width="11" style="85" customWidth="1"/>
    <col min="10243" max="10243" width="9.5703125" style="85" customWidth="1"/>
    <col min="10244" max="10244" width="16.28515625" style="85" bestFit="1" customWidth="1"/>
    <col min="10245" max="10246" width="9.5703125" style="85" customWidth="1"/>
    <col min="10247" max="10496" width="9.140625" style="85"/>
    <col min="10497" max="10497" width="7.28515625" style="85" customWidth="1"/>
    <col min="10498" max="10498" width="11" style="85" customWidth="1"/>
    <col min="10499" max="10499" width="9.5703125" style="85" customWidth="1"/>
    <col min="10500" max="10500" width="16.28515625" style="85" bestFit="1" customWidth="1"/>
    <col min="10501" max="10502" width="9.5703125" style="85" customWidth="1"/>
    <col min="10503" max="10752" width="9.140625" style="85"/>
    <col min="10753" max="10753" width="7.28515625" style="85" customWidth="1"/>
    <col min="10754" max="10754" width="11" style="85" customWidth="1"/>
    <col min="10755" max="10755" width="9.5703125" style="85" customWidth="1"/>
    <col min="10756" max="10756" width="16.28515625" style="85" bestFit="1" customWidth="1"/>
    <col min="10757" max="10758" width="9.5703125" style="85" customWidth="1"/>
    <col min="10759" max="11008" width="9.140625" style="85"/>
    <col min="11009" max="11009" width="7.28515625" style="85" customWidth="1"/>
    <col min="11010" max="11010" width="11" style="85" customWidth="1"/>
    <col min="11011" max="11011" width="9.5703125" style="85" customWidth="1"/>
    <col min="11012" max="11012" width="16.28515625" style="85" bestFit="1" customWidth="1"/>
    <col min="11013" max="11014" width="9.5703125" style="85" customWidth="1"/>
    <col min="11015" max="11264" width="9.140625" style="85"/>
    <col min="11265" max="11265" width="7.28515625" style="85" customWidth="1"/>
    <col min="11266" max="11266" width="11" style="85" customWidth="1"/>
    <col min="11267" max="11267" width="9.5703125" style="85" customWidth="1"/>
    <col min="11268" max="11268" width="16.28515625" style="85" bestFit="1" customWidth="1"/>
    <col min="11269" max="11270" width="9.5703125" style="85" customWidth="1"/>
    <col min="11271" max="11520" width="9.140625" style="85"/>
    <col min="11521" max="11521" width="7.28515625" style="85" customWidth="1"/>
    <col min="11522" max="11522" width="11" style="85" customWidth="1"/>
    <col min="11523" max="11523" width="9.5703125" style="85" customWidth="1"/>
    <col min="11524" max="11524" width="16.28515625" style="85" bestFit="1" customWidth="1"/>
    <col min="11525" max="11526" width="9.5703125" style="85" customWidth="1"/>
    <col min="11527" max="11776" width="9.140625" style="85"/>
    <col min="11777" max="11777" width="7.28515625" style="85" customWidth="1"/>
    <col min="11778" max="11778" width="11" style="85" customWidth="1"/>
    <col min="11779" max="11779" width="9.5703125" style="85" customWidth="1"/>
    <col min="11780" max="11780" width="16.28515625" style="85" bestFit="1" customWidth="1"/>
    <col min="11781" max="11782" width="9.5703125" style="85" customWidth="1"/>
    <col min="11783" max="12032" width="9.140625" style="85"/>
    <col min="12033" max="12033" width="7.28515625" style="85" customWidth="1"/>
    <col min="12034" max="12034" width="11" style="85" customWidth="1"/>
    <col min="12035" max="12035" width="9.5703125" style="85" customWidth="1"/>
    <col min="12036" max="12036" width="16.28515625" style="85" bestFit="1" customWidth="1"/>
    <col min="12037" max="12038" width="9.5703125" style="85" customWidth="1"/>
    <col min="12039" max="12288" width="9.140625" style="85"/>
    <col min="12289" max="12289" width="7.28515625" style="85" customWidth="1"/>
    <col min="12290" max="12290" width="11" style="85" customWidth="1"/>
    <col min="12291" max="12291" width="9.5703125" style="85" customWidth="1"/>
    <col min="12292" max="12292" width="16.28515625" style="85" bestFit="1" customWidth="1"/>
    <col min="12293" max="12294" width="9.5703125" style="85" customWidth="1"/>
    <col min="12295" max="12544" width="9.140625" style="85"/>
    <col min="12545" max="12545" width="7.28515625" style="85" customWidth="1"/>
    <col min="12546" max="12546" width="11" style="85" customWidth="1"/>
    <col min="12547" max="12547" width="9.5703125" style="85" customWidth="1"/>
    <col min="12548" max="12548" width="16.28515625" style="85" bestFit="1" customWidth="1"/>
    <col min="12549" max="12550" width="9.5703125" style="85" customWidth="1"/>
    <col min="12551" max="12800" width="9.140625" style="85"/>
    <col min="12801" max="12801" width="7.28515625" style="85" customWidth="1"/>
    <col min="12802" max="12802" width="11" style="85" customWidth="1"/>
    <col min="12803" max="12803" width="9.5703125" style="85" customWidth="1"/>
    <col min="12804" max="12804" width="16.28515625" style="85" bestFit="1" customWidth="1"/>
    <col min="12805" max="12806" width="9.5703125" style="85" customWidth="1"/>
    <col min="12807" max="13056" width="9.140625" style="85"/>
    <col min="13057" max="13057" width="7.28515625" style="85" customWidth="1"/>
    <col min="13058" max="13058" width="11" style="85" customWidth="1"/>
    <col min="13059" max="13059" width="9.5703125" style="85" customWidth="1"/>
    <col min="13060" max="13060" width="16.28515625" style="85" bestFit="1" customWidth="1"/>
    <col min="13061" max="13062" width="9.5703125" style="85" customWidth="1"/>
    <col min="13063" max="13312" width="9.140625" style="85"/>
    <col min="13313" max="13313" width="7.28515625" style="85" customWidth="1"/>
    <col min="13314" max="13314" width="11" style="85" customWidth="1"/>
    <col min="13315" max="13315" width="9.5703125" style="85" customWidth="1"/>
    <col min="13316" max="13316" width="16.28515625" style="85" bestFit="1" customWidth="1"/>
    <col min="13317" max="13318" width="9.5703125" style="85" customWidth="1"/>
    <col min="13319" max="13568" width="9.140625" style="85"/>
    <col min="13569" max="13569" width="7.28515625" style="85" customWidth="1"/>
    <col min="13570" max="13570" width="11" style="85" customWidth="1"/>
    <col min="13571" max="13571" width="9.5703125" style="85" customWidth="1"/>
    <col min="13572" max="13572" width="16.28515625" style="85" bestFit="1" customWidth="1"/>
    <col min="13573" max="13574" width="9.5703125" style="85" customWidth="1"/>
    <col min="13575" max="13824" width="9.140625" style="85"/>
    <col min="13825" max="13825" width="7.28515625" style="85" customWidth="1"/>
    <col min="13826" max="13826" width="11" style="85" customWidth="1"/>
    <col min="13827" max="13827" width="9.5703125" style="85" customWidth="1"/>
    <col min="13828" max="13828" width="16.28515625" style="85" bestFit="1" customWidth="1"/>
    <col min="13829" max="13830" width="9.5703125" style="85" customWidth="1"/>
    <col min="13831" max="14080" width="9.140625" style="85"/>
    <col min="14081" max="14081" width="7.28515625" style="85" customWidth="1"/>
    <col min="14082" max="14082" width="11" style="85" customWidth="1"/>
    <col min="14083" max="14083" width="9.5703125" style="85" customWidth="1"/>
    <col min="14084" max="14084" width="16.28515625" style="85" bestFit="1" customWidth="1"/>
    <col min="14085" max="14086" width="9.5703125" style="85" customWidth="1"/>
    <col min="14087" max="14336" width="9.140625" style="85"/>
    <col min="14337" max="14337" width="7.28515625" style="85" customWidth="1"/>
    <col min="14338" max="14338" width="11" style="85" customWidth="1"/>
    <col min="14339" max="14339" width="9.5703125" style="85" customWidth="1"/>
    <col min="14340" max="14340" width="16.28515625" style="85" bestFit="1" customWidth="1"/>
    <col min="14341" max="14342" width="9.5703125" style="85" customWidth="1"/>
    <col min="14343" max="14592" width="9.140625" style="85"/>
    <col min="14593" max="14593" width="7.28515625" style="85" customWidth="1"/>
    <col min="14594" max="14594" width="11" style="85" customWidth="1"/>
    <col min="14595" max="14595" width="9.5703125" style="85" customWidth="1"/>
    <col min="14596" max="14596" width="16.28515625" style="85" bestFit="1" customWidth="1"/>
    <col min="14597" max="14598" width="9.5703125" style="85" customWidth="1"/>
    <col min="14599" max="14848" width="9.140625" style="85"/>
    <col min="14849" max="14849" width="7.28515625" style="85" customWidth="1"/>
    <col min="14850" max="14850" width="11" style="85" customWidth="1"/>
    <col min="14851" max="14851" width="9.5703125" style="85" customWidth="1"/>
    <col min="14852" max="14852" width="16.28515625" style="85" bestFit="1" customWidth="1"/>
    <col min="14853" max="14854" width="9.5703125" style="85" customWidth="1"/>
    <col min="14855" max="15104" width="9.140625" style="85"/>
    <col min="15105" max="15105" width="7.28515625" style="85" customWidth="1"/>
    <col min="15106" max="15106" width="11" style="85" customWidth="1"/>
    <col min="15107" max="15107" width="9.5703125" style="85" customWidth="1"/>
    <col min="15108" max="15108" width="16.28515625" style="85" bestFit="1" customWidth="1"/>
    <col min="15109" max="15110" width="9.5703125" style="85" customWidth="1"/>
    <col min="15111" max="15360" width="9.140625" style="85"/>
    <col min="15361" max="15361" width="7.28515625" style="85" customWidth="1"/>
    <col min="15362" max="15362" width="11" style="85" customWidth="1"/>
    <col min="15363" max="15363" width="9.5703125" style="85" customWidth="1"/>
    <col min="15364" max="15364" width="16.28515625" style="85" bestFit="1" customWidth="1"/>
    <col min="15365" max="15366" width="9.5703125" style="85" customWidth="1"/>
    <col min="15367" max="15616" width="9.140625" style="85"/>
    <col min="15617" max="15617" width="7.28515625" style="85" customWidth="1"/>
    <col min="15618" max="15618" width="11" style="85" customWidth="1"/>
    <col min="15619" max="15619" width="9.5703125" style="85" customWidth="1"/>
    <col min="15620" max="15620" width="16.28515625" style="85" bestFit="1" customWidth="1"/>
    <col min="15621" max="15622" width="9.5703125" style="85" customWidth="1"/>
    <col min="15623" max="15872" width="9.140625" style="85"/>
    <col min="15873" max="15873" width="7.28515625" style="85" customWidth="1"/>
    <col min="15874" max="15874" width="11" style="85" customWidth="1"/>
    <col min="15875" max="15875" width="9.5703125" style="85" customWidth="1"/>
    <col min="15876" max="15876" width="16.28515625" style="85" bestFit="1" customWidth="1"/>
    <col min="15877" max="15878" width="9.5703125" style="85" customWidth="1"/>
    <col min="15879" max="16128" width="9.140625" style="85"/>
    <col min="16129" max="16129" width="7.28515625" style="85" customWidth="1"/>
    <col min="16130" max="16130" width="11" style="85" customWidth="1"/>
    <col min="16131" max="16131" width="9.5703125" style="85" customWidth="1"/>
    <col min="16132" max="16132" width="16.28515625" style="85" bestFit="1" customWidth="1"/>
    <col min="16133" max="16134" width="9.5703125" style="85" customWidth="1"/>
    <col min="16135" max="16384" width="9.140625" style="85"/>
  </cols>
  <sheetData>
    <row r="1" spans="1:17" ht="14.25" customHeight="1" x14ac:dyDescent="0.25"/>
    <row r="2" spans="1:17" ht="14.25" customHeight="1" x14ac:dyDescent="0.25"/>
    <row r="3" spans="1:17" ht="14.25" customHeight="1" x14ac:dyDescent="0.25">
      <c r="A3" s="145" t="s">
        <v>122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</row>
    <row r="4" spans="1:17" x14ac:dyDescent="0.25">
      <c r="A4" s="146" t="s">
        <v>96</v>
      </c>
      <c r="B4" s="146"/>
      <c r="C4" s="146"/>
      <c r="D4" s="146"/>
      <c r="E4" s="146"/>
      <c r="F4" s="146"/>
      <c r="G4" s="146"/>
      <c r="H4" s="146"/>
      <c r="I4" s="146"/>
      <c r="J4" s="146"/>
      <c r="K4" s="147"/>
      <c r="L4" s="147"/>
      <c r="M4" s="147"/>
      <c r="N4" s="147"/>
      <c r="O4" s="147"/>
      <c r="P4" s="147"/>
      <c r="Q4" s="147"/>
    </row>
    <row r="5" spans="1:17" ht="24" x14ac:dyDescent="0.25">
      <c r="A5" s="110" t="s">
        <v>97</v>
      </c>
      <c r="B5" s="110" t="s">
        <v>31</v>
      </c>
      <c r="C5" s="110" t="s">
        <v>30</v>
      </c>
    </row>
    <row r="6" spans="1:17" x14ac:dyDescent="0.25">
      <c r="A6" s="91" t="s">
        <v>25</v>
      </c>
      <c r="B6" s="66">
        <v>2280198.8990000002</v>
      </c>
      <c r="C6" s="66">
        <v>2335782.915</v>
      </c>
      <c r="E6" s="148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</row>
    <row r="7" spans="1:17" x14ac:dyDescent="0.25">
      <c r="A7" s="91" t="s">
        <v>26</v>
      </c>
      <c r="B7" s="66">
        <v>2374431.0090000001</v>
      </c>
      <c r="C7" s="66">
        <v>2460931.4350000001</v>
      </c>
    </row>
    <row r="8" spans="1:17" x14ac:dyDescent="0.25">
      <c r="A8" s="91" t="s">
        <v>27</v>
      </c>
      <c r="B8" s="38">
        <v>2647381.9029999999</v>
      </c>
      <c r="C8" s="38">
        <v>2769285.7609999999</v>
      </c>
    </row>
    <row r="9" spans="1:17" x14ac:dyDescent="0.25">
      <c r="A9" s="91" t="s">
        <v>28</v>
      </c>
      <c r="B9" s="38">
        <v>2806128.57</v>
      </c>
      <c r="C9" s="38">
        <v>2904084.5129999998</v>
      </c>
    </row>
    <row r="10" spans="1:17" x14ac:dyDescent="0.25">
      <c r="A10" s="91" t="s">
        <v>107</v>
      </c>
      <c r="B10" s="38">
        <v>2858615.943</v>
      </c>
      <c r="C10" s="38">
        <v>3039823.8870000001</v>
      </c>
    </row>
    <row r="11" spans="1:17" x14ac:dyDescent="0.25">
      <c r="C11" s="89"/>
    </row>
    <row r="16" spans="1:17" ht="15" customHeight="1" x14ac:dyDescent="0.25">
      <c r="A16" s="90"/>
      <c r="B16" s="90"/>
      <c r="C16" s="90"/>
    </row>
    <row r="19" spans="1:13" x14ac:dyDescent="0.25">
      <c r="D19" s="149" t="s">
        <v>46</v>
      </c>
      <c r="E19" s="150"/>
      <c r="F19" s="150"/>
      <c r="G19" s="150"/>
      <c r="H19" s="150"/>
      <c r="I19" s="97"/>
      <c r="J19" s="97"/>
      <c r="K19" s="97"/>
      <c r="L19" s="97"/>
      <c r="M19" s="97"/>
    </row>
    <row r="20" spans="1:13" s="90" customFormat="1" x14ac:dyDescent="0.25">
      <c r="A20" s="85"/>
      <c r="B20" s="85"/>
      <c r="C20" s="85"/>
      <c r="D20" s="151" t="s">
        <v>98</v>
      </c>
      <c r="E20" s="150"/>
      <c r="F20" s="150"/>
      <c r="G20" s="150"/>
      <c r="H20" s="150"/>
      <c r="I20" s="150"/>
      <c r="J20" s="150"/>
      <c r="K20" s="150"/>
      <c r="L20" s="150"/>
      <c r="M20" s="150"/>
    </row>
    <row r="22" spans="1:13" ht="25.5" customHeight="1" x14ac:dyDescent="0.25"/>
  </sheetData>
  <mergeCells count="5">
    <mergeCell ref="A3:Q3"/>
    <mergeCell ref="A4:Q4"/>
    <mergeCell ref="E6:Q6"/>
    <mergeCell ref="D19:H19"/>
    <mergeCell ref="D20:M2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2"/>
  <sheetViews>
    <sheetView zoomScaleNormal="100" workbookViewId="0">
      <selection activeCell="A4" sqref="A4:K4"/>
    </sheetView>
  </sheetViews>
  <sheetFormatPr defaultRowHeight="15" x14ac:dyDescent="0.25"/>
  <cols>
    <col min="1" max="1" width="13.5703125" customWidth="1"/>
    <col min="2" max="12" width="8.85546875" customWidth="1"/>
  </cols>
  <sheetData>
    <row r="3" spans="1:11" x14ac:dyDescent="0.25">
      <c r="A3" s="29" t="s">
        <v>116</v>
      </c>
      <c r="B3" s="120"/>
      <c r="C3" s="120"/>
      <c r="D3" s="120"/>
      <c r="E3" s="120"/>
      <c r="F3" s="120"/>
      <c r="G3" s="120"/>
      <c r="H3" s="120"/>
      <c r="I3" s="120"/>
      <c r="J3" s="120"/>
      <c r="K3" s="30"/>
    </row>
    <row r="4" spans="1:11" ht="10.5" customHeight="1" x14ac:dyDescent="0.25">
      <c r="A4" s="152" t="s">
        <v>37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</row>
    <row r="18" spans="1:11" x14ac:dyDescent="0.25">
      <c r="A18" s="25" t="s">
        <v>46</v>
      </c>
    </row>
    <row r="19" spans="1:11" x14ac:dyDescent="0.25">
      <c r="A19" s="109" t="s">
        <v>99</v>
      </c>
    </row>
    <row r="20" spans="1:11" s="85" customFormat="1" x14ac:dyDescent="0.25">
      <c r="A20" s="71"/>
    </row>
    <row r="21" spans="1:11" x14ac:dyDescent="0.25">
      <c r="A21" s="74" t="s">
        <v>90</v>
      </c>
      <c r="B21" s="44" t="s">
        <v>70</v>
      </c>
      <c r="C21" s="44" t="s">
        <v>71</v>
      </c>
      <c r="D21" s="44" t="s">
        <v>72</v>
      </c>
      <c r="E21" s="44" t="s">
        <v>73</v>
      </c>
      <c r="F21" s="44" t="s">
        <v>24</v>
      </c>
      <c r="G21" s="44" t="s">
        <v>25</v>
      </c>
      <c r="H21" s="44" t="s">
        <v>26</v>
      </c>
      <c r="I21" s="44" t="s">
        <v>27</v>
      </c>
      <c r="J21" s="44" t="s">
        <v>28</v>
      </c>
      <c r="K21" s="44" t="s">
        <v>107</v>
      </c>
    </row>
    <row r="22" spans="1:11" ht="24" x14ac:dyDescent="0.25">
      <c r="A22" s="75" t="s">
        <v>74</v>
      </c>
      <c r="B22" s="76">
        <v>10566</v>
      </c>
      <c r="C22" s="76">
        <v>31361</v>
      </c>
      <c r="D22" s="76">
        <v>75938</v>
      </c>
      <c r="E22" s="77">
        <v>59844</v>
      </c>
      <c r="F22" s="77">
        <v>34268.648999999998</v>
      </c>
      <c r="G22" s="77">
        <v>39737.247000000003</v>
      </c>
      <c r="H22" s="78">
        <v>63444.767999999996</v>
      </c>
      <c r="I22" s="77">
        <v>99437.322</v>
      </c>
      <c r="J22" s="77">
        <v>73223.312000000005</v>
      </c>
      <c r="K22" s="77">
        <v>158556.42199999999</v>
      </c>
    </row>
  </sheetData>
  <mergeCells count="1">
    <mergeCell ref="A4:K4"/>
  </mergeCells>
  <conditionalFormatting sqref="B22:H22">
    <cfRule type="cellIs" dxfId="5" priority="6" operator="lessThan">
      <formula>0</formula>
    </cfRule>
  </conditionalFormatting>
  <conditionalFormatting sqref="J22">
    <cfRule type="cellIs" dxfId="4" priority="5" operator="lessThan">
      <formula>0</formula>
    </cfRule>
  </conditionalFormatting>
  <conditionalFormatting sqref="I22">
    <cfRule type="cellIs" dxfId="3" priority="2" operator="lessThan">
      <formula>0</formula>
    </cfRule>
  </conditionalFormatting>
  <conditionalFormatting sqref="K22">
    <cfRule type="cellIs" dxfId="1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Tablica 1</vt:lpstr>
      <vt:lpstr>Udio Požege u RH i PSŽ</vt:lpstr>
      <vt:lpstr>Požega_2016.-2020.</vt:lpstr>
      <vt:lpstr>Tablica 2</vt:lpstr>
      <vt:lpstr>Grafikon 1</vt:lpstr>
      <vt:lpstr>Tablica 3</vt:lpstr>
      <vt:lpstr>Tablica 4</vt:lpstr>
      <vt:lpstr>Grafikon 2</vt:lpstr>
      <vt:lpstr>Grafikon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Kavur</dc:creator>
  <cp:lastModifiedBy>MŠ</cp:lastModifiedBy>
  <dcterms:created xsi:type="dcterms:W3CDTF">2021-02-10T16:58:39Z</dcterms:created>
  <dcterms:modified xsi:type="dcterms:W3CDTF">2022-03-10T13:10:09Z</dcterms:modified>
</cp:coreProperties>
</file>